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85" activeTab="0"/>
  </bookViews>
  <sheets>
    <sheet name="Rev &amp; Expend" sheetId="1" r:id="rId1"/>
    <sheet name="Net Assets" sheetId="2" r:id="rId2"/>
  </sheets>
  <definedNames>
    <definedName name="_xlnm.Print_Area" localSheetId="0">'Rev &amp; Expend'!$A$1:$X$39</definedName>
  </definedNames>
  <calcPr fullCalcOnLoad="1"/>
</workbook>
</file>

<file path=xl/sharedStrings.xml><?xml version="1.0" encoding="utf-8"?>
<sst xmlns="http://schemas.openxmlformats.org/spreadsheetml/2006/main" count="104" uniqueCount="78">
  <si>
    <t>LSU AT ALEXANDRIA</t>
  </si>
  <si>
    <t>Duplicating</t>
  </si>
  <si>
    <t>Parking,</t>
  </si>
  <si>
    <t>Sauce</t>
  </si>
  <si>
    <t>LSUA</t>
  </si>
  <si>
    <t>Golf</t>
  </si>
  <si>
    <t>&amp; Copy</t>
  </si>
  <si>
    <t>Street &amp;</t>
  </si>
  <si>
    <t>Total</t>
  </si>
  <si>
    <t>Union</t>
  </si>
  <si>
    <t>Bookstore</t>
  </si>
  <si>
    <t>Piquante</t>
  </si>
  <si>
    <t>Tiger</t>
  </si>
  <si>
    <t>Course</t>
  </si>
  <si>
    <t>Service</t>
  </si>
  <si>
    <t>Safety</t>
  </si>
  <si>
    <t>and Copy</t>
  </si>
  <si>
    <t>Street, &amp;</t>
  </si>
  <si>
    <t>Assets:</t>
  </si>
  <si>
    <t>Liabilities:</t>
  </si>
  <si>
    <t>Child</t>
  </si>
  <si>
    <t>Care</t>
  </si>
  <si>
    <t>Center</t>
  </si>
  <si>
    <t>AUXILIARY ENTERPRISES</t>
  </si>
  <si>
    <t>ANALYSIS OF CHANGES IN FUND BALANCES</t>
  </si>
  <si>
    <t xml:space="preserve">  Sales and services</t>
  </si>
  <si>
    <t xml:space="preserve">  Fee allocations</t>
  </si>
  <si>
    <t xml:space="preserve">    Total operating revenues</t>
  </si>
  <si>
    <t xml:space="preserve">  Salaries</t>
  </si>
  <si>
    <t xml:space="preserve">  Wages</t>
  </si>
  <si>
    <t xml:space="preserve">  Related benefits</t>
  </si>
  <si>
    <t xml:space="preserve">  Travel</t>
  </si>
  <si>
    <t xml:space="preserve">  Supplies and expense</t>
  </si>
  <si>
    <t xml:space="preserve">  Utilities</t>
  </si>
  <si>
    <t xml:space="preserve">  Depreciation expense</t>
  </si>
  <si>
    <t xml:space="preserve">    Total operating expenditures</t>
  </si>
  <si>
    <t xml:space="preserve">  Cash and investments</t>
  </si>
  <si>
    <t xml:space="preserve">  Accounts receivable</t>
  </si>
  <si>
    <t xml:space="preserve">  Accounts payable</t>
  </si>
  <si>
    <t xml:space="preserve">  Deferred revenue</t>
  </si>
  <si>
    <t xml:space="preserve">    Total liabilities</t>
  </si>
  <si>
    <t xml:space="preserve">ANALYSIS C-2B1                    ANALYSIS OF REVENUES AND EXPENDITURES OF AUXILIARY ENTERPRISES                   ANALYSIS C-2B1  </t>
  </si>
  <si>
    <t xml:space="preserve">ANALYSIS C-2B1                                        STATEMENT OF NET ASSETS                                        ANALYSIS C-2B1  </t>
  </si>
  <si>
    <t>Operating revenues:</t>
  </si>
  <si>
    <t>Operating expenditures:</t>
  </si>
  <si>
    <t>Other revenues:</t>
  </si>
  <si>
    <t xml:space="preserve">  Interest on investments</t>
  </si>
  <si>
    <t>Campus</t>
  </si>
  <si>
    <t>Card</t>
  </si>
  <si>
    <t>Operations</t>
  </si>
  <si>
    <t xml:space="preserve">    Total assets</t>
  </si>
  <si>
    <t xml:space="preserve">      Net assets</t>
  </si>
  <si>
    <t>Fund balances:</t>
  </si>
  <si>
    <t xml:space="preserve">  Operating fund balance -</t>
  </si>
  <si>
    <t xml:space="preserve">    Balances at July 1</t>
  </si>
  <si>
    <t xml:space="preserve">    Revenues over/(under) expenditures</t>
  </si>
  <si>
    <t xml:space="preserve">    Net transfers (to)/from unexpended</t>
  </si>
  <si>
    <t xml:space="preserve">      Total operating fund balance</t>
  </si>
  <si>
    <t xml:space="preserve">     plant fund</t>
  </si>
  <si>
    <t xml:space="preserve">    Depreciation charges transferred</t>
  </si>
  <si>
    <t xml:space="preserve">    Equipment purchases</t>
  </si>
  <si>
    <t xml:space="preserve">  Equipment renewals &amp; replacements -</t>
  </si>
  <si>
    <t xml:space="preserve">        Total fund balances</t>
  </si>
  <si>
    <t>Housing</t>
  </si>
  <si>
    <t>Administration</t>
  </si>
  <si>
    <t xml:space="preserve"> </t>
  </si>
  <si>
    <t xml:space="preserve">      Total equipment R&amp;R fund balance</t>
  </si>
  <si>
    <t xml:space="preserve">      Net operating revenues</t>
  </si>
  <si>
    <t xml:space="preserve">    Less cost of goods sold</t>
  </si>
  <si>
    <t xml:space="preserve">    Excess of operating revenues</t>
  </si>
  <si>
    <t xml:space="preserve">     over operating expenditures</t>
  </si>
  <si>
    <t xml:space="preserve">      Excess of revenues over expenditures</t>
  </si>
  <si>
    <t xml:space="preserve">  Deposits held for others</t>
  </si>
  <si>
    <t>FOR THE YEAR ENDED JUNE 30, 2007</t>
  </si>
  <si>
    <t>JUNE 30, 2007</t>
  </si>
  <si>
    <t>Athletics</t>
  </si>
  <si>
    <t xml:space="preserve">Child </t>
  </si>
  <si>
    <t xml:space="preserve">  Other income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</si>
</sst>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.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0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17"/>
      <name val="Comic Sans MS"/>
      <family val="2"/>
    </font>
    <font>
      <sz val="10"/>
      <color indexed="36"/>
      <name val="Comic Sans MS"/>
      <family val="2"/>
    </font>
    <font>
      <sz val="10"/>
      <color indexed="60"/>
      <name val="Comic Sans MS"/>
      <family val="2"/>
    </font>
    <font>
      <sz val="10"/>
      <color indexed="62"/>
      <name val="Comic Sans MS"/>
      <family val="2"/>
    </font>
    <font>
      <b/>
      <sz val="10"/>
      <color indexed="63"/>
      <name val="Comic Sans MS"/>
      <family val="2"/>
    </font>
    <font>
      <b/>
      <sz val="10"/>
      <color indexed="10"/>
      <name val="Comic Sans MS"/>
      <family val="2"/>
    </font>
    <font>
      <sz val="10"/>
      <color indexed="10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b/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8"/>
      <name val="Comic Sans MS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65" fontId="4" fillId="0" borderId="0" xfId="42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65" fontId="4" fillId="0" borderId="0" xfId="42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5" fontId="4" fillId="0" borderId="10" xfId="42" applyNumberFormat="1" applyFont="1" applyBorder="1" applyAlignment="1">
      <alignment horizontal="center" vertical="center"/>
    </xf>
    <xf numFmtId="167" fontId="4" fillId="0" borderId="0" xfId="44" applyNumberFormat="1" applyFont="1" applyAlignment="1">
      <alignment vertical="center"/>
    </xf>
    <xf numFmtId="165" fontId="4" fillId="0" borderId="10" xfId="42" applyNumberFormat="1" applyFont="1" applyBorder="1" applyAlignment="1">
      <alignment vertical="center"/>
    </xf>
    <xf numFmtId="167" fontId="4" fillId="0" borderId="11" xfId="44" applyNumberFormat="1" applyFont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165" fontId="5" fillId="33" borderId="14" xfId="42" applyNumberFormat="1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4" fillId="0" borderId="0" xfId="42" applyNumberFormat="1" applyFont="1" applyBorder="1" applyAlignment="1">
      <alignment horizontal="center" vertical="center"/>
    </xf>
    <xf numFmtId="0" fontId="4" fillId="34" borderId="0" xfId="0" applyFont="1" applyFill="1" applyAlignment="1">
      <alignment vertical="center"/>
    </xf>
    <xf numFmtId="165" fontId="4" fillId="34" borderId="0" xfId="42" applyNumberFormat="1" applyFont="1" applyFill="1" applyAlignment="1">
      <alignment vertical="center"/>
    </xf>
    <xf numFmtId="165" fontId="4" fillId="34" borderId="10" xfId="42" applyNumberFormat="1" applyFont="1" applyFill="1" applyBorder="1" applyAlignment="1">
      <alignment vertical="center"/>
    </xf>
    <xf numFmtId="165" fontId="4" fillId="34" borderId="0" xfId="42" applyNumberFormat="1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15" fontId="5" fillId="33" borderId="17" xfId="0" applyNumberFormat="1" applyFont="1" applyFill="1" applyBorder="1" applyAlignment="1" quotePrefix="1">
      <alignment horizontal="center" vertical="center"/>
    </xf>
    <xf numFmtId="15" fontId="5" fillId="33" borderId="18" xfId="0" applyNumberFormat="1" applyFont="1" applyFill="1" applyBorder="1" applyAlignment="1" quotePrefix="1">
      <alignment horizontal="center" vertical="center"/>
    </xf>
    <xf numFmtId="15" fontId="5" fillId="33" borderId="19" xfId="0" applyNumberFormat="1" applyFont="1" applyFill="1" applyBorder="1" applyAlignment="1" quotePrefix="1">
      <alignment horizontal="center" vertical="center"/>
    </xf>
    <xf numFmtId="15" fontId="4" fillId="0" borderId="0" xfId="0" applyNumberFormat="1" applyFont="1" applyAlignment="1" quotePrefix="1">
      <alignment vertical="center"/>
    </xf>
    <xf numFmtId="167" fontId="4" fillId="0" borderId="0" xfId="44" applyNumberFormat="1" applyFont="1" applyBorder="1" applyAlignment="1">
      <alignment vertical="center"/>
    </xf>
    <xf numFmtId="167" fontId="5" fillId="33" borderId="13" xfId="44" applyNumberFormat="1" applyFont="1" applyFill="1" applyBorder="1" applyAlignment="1">
      <alignment vertical="center"/>
    </xf>
    <xf numFmtId="165" fontId="5" fillId="33" borderId="13" xfId="42" applyNumberFormat="1" applyFont="1" applyFill="1" applyBorder="1" applyAlignment="1">
      <alignment vertical="center"/>
    </xf>
    <xf numFmtId="167" fontId="5" fillId="33" borderId="14" xfId="44" applyNumberFormat="1" applyFont="1" applyFill="1" applyBorder="1" applyAlignment="1">
      <alignment vertical="center"/>
    </xf>
    <xf numFmtId="167" fontId="4" fillId="34" borderId="0" xfId="44" applyNumberFormat="1" applyFont="1" applyFill="1" applyAlignment="1">
      <alignment vertical="center"/>
    </xf>
    <xf numFmtId="165" fontId="4" fillId="0" borderId="0" xfId="42" applyNumberFormat="1" applyFont="1" applyBorder="1" applyAlignment="1">
      <alignment vertical="center"/>
    </xf>
    <xf numFmtId="167" fontId="4" fillId="34" borderId="11" xfId="44" applyNumberFormat="1" applyFont="1" applyFill="1" applyBorder="1" applyAlignment="1">
      <alignment vertical="center"/>
    </xf>
    <xf numFmtId="167" fontId="4" fillId="34" borderId="0" xfId="44" applyNumberFormat="1" applyFont="1" applyFill="1" applyBorder="1" applyAlignment="1">
      <alignment vertical="center"/>
    </xf>
    <xf numFmtId="165" fontId="4" fillId="34" borderId="20" xfId="42" applyNumberFormat="1" applyFont="1" applyFill="1" applyBorder="1" applyAlignment="1">
      <alignment vertical="center"/>
    </xf>
    <xf numFmtId="165" fontId="4" fillId="34" borderId="2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5" fontId="4" fillId="0" borderId="10" xfId="42" applyNumberFormat="1" applyFont="1" applyFill="1" applyBorder="1" applyAlignment="1">
      <alignment vertical="center"/>
    </xf>
    <xf numFmtId="165" fontId="4" fillId="0" borderId="0" xfId="42" applyNumberFormat="1" applyFont="1" applyFill="1" applyAlignment="1">
      <alignment vertical="center"/>
    </xf>
    <xf numFmtId="165" fontId="4" fillId="0" borderId="0" xfId="42" applyNumberFormat="1" applyFont="1" applyFill="1" applyBorder="1" applyAlignment="1">
      <alignment vertical="center"/>
    </xf>
    <xf numFmtId="167" fontId="4" fillId="0" borderId="0" xfId="44" applyNumberFormat="1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65" fontId="4" fillId="0" borderId="22" xfId="42" applyNumberFormat="1" applyFont="1" applyBorder="1" applyAlignment="1">
      <alignment vertical="center"/>
    </xf>
    <xf numFmtId="165" fontId="4" fillId="34" borderId="0" xfId="0" applyNumberFormat="1" applyFont="1" applyFill="1" applyBorder="1" applyAlignment="1">
      <alignment vertical="center"/>
    </xf>
    <xf numFmtId="165" fontId="4" fillId="0" borderId="11" xfId="42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15" fontId="5" fillId="33" borderId="15" xfId="0" applyNumberFormat="1" applyFont="1" applyFill="1" applyBorder="1" applyAlignment="1" quotePrefix="1">
      <alignment horizontal="center" vertical="center"/>
    </xf>
    <xf numFmtId="15" fontId="5" fillId="33" borderId="0" xfId="0" applyNumberFormat="1" applyFont="1" applyFill="1" applyBorder="1" applyAlignment="1" quotePrefix="1">
      <alignment horizontal="center" vertical="center"/>
    </xf>
    <xf numFmtId="15" fontId="5" fillId="33" borderId="16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70"/>
  <sheetViews>
    <sheetView showGridLines="0" tabSelected="1" zoomScalePageLayoutView="0" workbookViewId="0" topLeftCell="D4">
      <selection activeCell="A40" sqref="A40"/>
    </sheetView>
  </sheetViews>
  <sheetFormatPr defaultColWidth="9.140625" defaultRowHeight="12.75"/>
  <cols>
    <col min="1" max="1" width="33.00390625" style="1" bestFit="1" customWidth="1"/>
    <col min="2" max="2" width="11.00390625" style="1" bestFit="1" customWidth="1"/>
    <col min="3" max="3" width="1.7109375" style="1" customWidth="1"/>
    <col min="4" max="4" width="11.8515625" style="1" customWidth="1"/>
    <col min="5" max="5" width="1.7109375" style="1" customWidth="1"/>
    <col min="6" max="6" width="11.00390625" style="1" customWidth="1"/>
    <col min="7" max="7" width="1.7109375" style="1" customWidth="1"/>
    <col min="8" max="8" width="11.00390625" style="1" customWidth="1"/>
    <col min="9" max="9" width="1.7109375" style="1" customWidth="1"/>
    <col min="10" max="10" width="11.00390625" style="1" customWidth="1"/>
    <col min="11" max="11" width="1.7109375" style="1" customWidth="1"/>
    <col min="12" max="12" width="11.00390625" style="1" customWidth="1"/>
    <col min="13" max="13" width="1.7109375" style="1" customWidth="1"/>
    <col min="14" max="14" width="11.00390625" style="1" customWidth="1"/>
    <col min="15" max="15" width="1.7109375" style="1" customWidth="1"/>
    <col min="16" max="16" width="11.00390625" style="1" customWidth="1"/>
    <col min="17" max="17" width="1.7109375" style="1" customWidth="1"/>
    <col min="18" max="18" width="11.00390625" style="1" customWidth="1"/>
    <col min="19" max="19" width="1.7109375" style="1" customWidth="1"/>
    <col min="20" max="20" width="11.00390625" style="1" customWidth="1"/>
    <col min="21" max="21" width="1.7109375" style="1" customWidth="1"/>
    <col min="22" max="22" width="11.00390625" style="1" customWidth="1"/>
    <col min="23" max="23" width="1.7109375" style="1" customWidth="1"/>
    <col min="24" max="24" width="11.00390625" style="2" customWidth="1"/>
    <col min="25" max="25" width="1.7109375" style="1" customWidth="1"/>
    <col min="26" max="16384" width="9.140625" style="1" customWidth="1"/>
  </cols>
  <sheetData>
    <row r="1" ht="12.75" thickBot="1"/>
    <row r="2" spans="1:24" ht="10.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2"/>
    </row>
    <row r="3" spans="1:24" ht="12.75">
      <c r="A3" s="56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8"/>
    </row>
    <row r="4" spans="1:24" ht="8.2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5"/>
    </row>
    <row r="5" spans="1:24" ht="12.75">
      <c r="A5" s="56" t="s">
        <v>41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8"/>
    </row>
    <row r="6" spans="1:24" ht="12.75">
      <c r="A6" s="56" t="s">
        <v>73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8"/>
    </row>
    <row r="7" spans="1:24" ht="10.5" customHeight="1" thickBo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8"/>
    </row>
    <row r="8" spans="20:22" ht="12">
      <c r="T8" s="2"/>
      <c r="U8" s="2"/>
      <c r="V8" s="2"/>
    </row>
    <row r="9" spans="2:24" ht="12">
      <c r="B9" s="3"/>
      <c r="C9" s="3"/>
      <c r="D9" s="3" t="s">
        <v>47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 t="s">
        <v>1</v>
      </c>
      <c r="Q9" s="3"/>
      <c r="R9" s="3" t="s">
        <v>2</v>
      </c>
      <c r="S9" s="3"/>
      <c r="T9" s="4" t="s">
        <v>47</v>
      </c>
      <c r="U9" s="4"/>
      <c r="V9" s="4" t="s">
        <v>20</v>
      </c>
      <c r="X9" s="4"/>
    </row>
    <row r="10" spans="2:24" ht="12">
      <c r="B10" s="3"/>
      <c r="C10" s="3"/>
      <c r="D10" s="3" t="s">
        <v>63</v>
      </c>
      <c r="E10" s="3"/>
      <c r="F10" s="3"/>
      <c r="G10" s="3"/>
      <c r="H10" s="3"/>
      <c r="I10" s="3"/>
      <c r="J10" s="3" t="s">
        <v>3</v>
      </c>
      <c r="K10" s="3"/>
      <c r="L10" s="3" t="s">
        <v>4</v>
      </c>
      <c r="M10" s="3"/>
      <c r="N10" s="3" t="s">
        <v>5</v>
      </c>
      <c r="O10" s="3"/>
      <c r="P10" s="3" t="s">
        <v>6</v>
      </c>
      <c r="Q10" s="3"/>
      <c r="R10" s="3" t="s">
        <v>7</v>
      </c>
      <c r="S10" s="3"/>
      <c r="T10" s="4" t="s">
        <v>48</v>
      </c>
      <c r="U10" s="4"/>
      <c r="V10" s="4" t="s">
        <v>21</v>
      </c>
      <c r="X10" s="4"/>
    </row>
    <row r="11" spans="2:24" ht="12">
      <c r="B11" s="5" t="s">
        <v>8</v>
      </c>
      <c r="C11" s="3"/>
      <c r="D11" s="52" t="s">
        <v>64</v>
      </c>
      <c r="E11" s="3"/>
      <c r="F11" s="5" t="s">
        <v>9</v>
      </c>
      <c r="G11" s="3"/>
      <c r="H11" s="5" t="s">
        <v>10</v>
      </c>
      <c r="I11" s="3"/>
      <c r="J11" s="5" t="s">
        <v>11</v>
      </c>
      <c r="K11" s="3"/>
      <c r="L11" s="5" t="s">
        <v>12</v>
      </c>
      <c r="M11" s="3"/>
      <c r="N11" s="5" t="s">
        <v>13</v>
      </c>
      <c r="O11" s="3"/>
      <c r="P11" s="5" t="s">
        <v>14</v>
      </c>
      <c r="Q11" s="3"/>
      <c r="R11" s="5" t="s">
        <v>15</v>
      </c>
      <c r="S11" s="19"/>
      <c r="T11" s="6" t="s">
        <v>49</v>
      </c>
      <c r="U11" s="20"/>
      <c r="V11" s="6" t="s">
        <v>22</v>
      </c>
      <c r="X11" s="6" t="s">
        <v>75</v>
      </c>
    </row>
    <row r="12" spans="2:24" ht="12">
      <c r="B12" s="19"/>
      <c r="C12" s="3"/>
      <c r="D12" s="3"/>
      <c r="E12" s="3"/>
      <c r="F12" s="19"/>
      <c r="G12" s="3"/>
      <c r="H12" s="19"/>
      <c r="I12" s="3"/>
      <c r="J12" s="19"/>
      <c r="K12" s="3"/>
      <c r="L12" s="19"/>
      <c r="M12" s="3"/>
      <c r="N12" s="19"/>
      <c r="O12" s="3"/>
      <c r="P12" s="19"/>
      <c r="Q12" s="3"/>
      <c r="R12" s="19"/>
      <c r="S12" s="19"/>
      <c r="T12" s="20"/>
      <c r="U12" s="20"/>
      <c r="V12" s="20"/>
      <c r="X12" s="20"/>
    </row>
    <row r="13" spans="1:24" s="21" customFormat="1" ht="12">
      <c r="A13" s="21" t="s">
        <v>43</v>
      </c>
      <c r="T13" s="22"/>
      <c r="U13" s="22"/>
      <c r="V13" s="22"/>
      <c r="X13" s="22"/>
    </row>
    <row r="14" spans="1:24" ht="12">
      <c r="A14" s="1" t="s">
        <v>25</v>
      </c>
      <c r="B14" s="7">
        <f>SUM(D14:X14)</f>
        <v>570879</v>
      </c>
      <c r="C14" s="2"/>
      <c r="D14" s="7">
        <v>0</v>
      </c>
      <c r="E14" s="2"/>
      <c r="F14" s="7">
        <v>20344</v>
      </c>
      <c r="G14" s="2"/>
      <c r="H14" s="7">
        <v>151261</v>
      </c>
      <c r="I14" s="2"/>
      <c r="J14" s="7">
        <v>90</v>
      </c>
      <c r="K14" s="2"/>
      <c r="L14" s="7">
        <v>326</v>
      </c>
      <c r="M14" s="2"/>
      <c r="N14" s="7">
        <v>127696</v>
      </c>
      <c r="O14" s="2"/>
      <c r="P14" s="7">
        <v>145245</v>
      </c>
      <c r="Q14" s="2"/>
      <c r="R14" s="7">
        <v>930</v>
      </c>
      <c r="S14" s="7"/>
      <c r="T14" s="7">
        <v>3566</v>
      </c>
      <c r="U14" s="7"/>
      <c r="V14" s="7">
        <v>121421</v>
      </c>
      <c r="X14" s="7">
        <v>0</v>
      </c>
    </row>
    <row r="15" spans="1:24" s="21" customFormat="1" ht="12">
      <c r="A15" s="21" t="s">
        <v>26</v>
      </c>
      <c r="B15" s="24">
        <f>SUM(D15:X15)</f>
        <v>503438</v>
      </c>
      <c r="C15" s="24"/>
      <c r="D15" s="24">
        <v>0</v>
      </c>
      <c r="E15" s="24"/>
      <c r="F15" s="24">
        <v>170987</v>
      </c>
      <c r="G15" s="22"/>
      <c r="H15" s="24">
        <v>0</v>
      </c>
      <c r="I15" s="24"/>
      <c r="J15" s="24">
        <v>12671</v>
      </c>
      <c r="K15" s="24"/>
      <c r="L15" s="24">
        <v>4748</v>
      </c>
      <c r="M15" s="24"/>
      <c r="N15" s="24">
        <v>0</v>
      </c>
      <c r="O15" s="24"/>
      <c r="P15" s="24">
        <v>0</v>
      </c>
      <c r="Q15" s="24"/>
      <c r="R15" s="24">
        <v>89919</v>
      </c>
      <c r="S15" s="24"/>
      <c r="T15" s="24">
        <v>0</v>
      </c>
      <c r="U15" s="24"/>
      <c r="V15" s="24">
        <v>47509</v>
      </c>
      <c r="W15" s="51"/>
      <c r="X15" s="24">
        <v>177604</v>
      </c>
    </row>
    <row r="16" spans="1:24" s="46" customFormat="1" ht="12">
      <c r="A16" s="46" t="s">
        <v>77</v>
      </c>
      <c r="B16" s="47">
        <f>SUM(D16:X16)</f>
        <v>59060</v>
      </c>
      <c r="C16" s="48"/>
      <c r="D16" s="47">
        <v>59060</v>
      </c>
      <c r="E16" s="48"/>
      <c r="F16" s="47">
        <v>0</v>
      </c>
      <c r="G16" s="48"/>
      <c r="H16" s="47">
        <v>0</v>
      </c>
      <c r="I16" s="48"/>
      <c r="J16" s="47">
        <v>0</v>
      </c>
      <c r="K16" s="48"/>
      <c r="L16" s="47">
        <v>0</v>
      </c>
      <c r="M16" s="48"/>
      <c r="N16" s="47">
        <v>0</v>
      </c>
      <c r="O16" s="48"/>
      <c r="P16" s="47">
        <v>0</v>
      </c>
      <c r="Q16" s="48"/>
      <c r="R16" s="47">
        <v>0</v>
      </c>
      <c r="S16" s="49"/>
      <c r="T16" s="47">
        <v>0</v>
      </c>
      <c r="U16" s="49"/>
      <c r="V16" s="47">
        <v>0</v>
      </c>
      <c r="X16" s="47">
        <v>0</v>
      </c>
    </row>
    <row r="17" spans="1:24" s="21" customFormat="1" ht="12">
      <c r="A17" s="21" t="s">
        <v>27</v>
      </c>
      <c r="B17" s="22">
        <f>SUM(D17:X17)</f>
        <v>1133377</v>
      </c>
      <c r="C17" s="22"/>
      <c r="D17" s="22">
        <f>SUM(D14:D16)</f>
        <v>59060</v>
      </c>
      <c r="E17" s="22"/>
      <c r="F17" s="22">
        <f>SUM(F14:F16)</f>
        <v>191331</v>
      </c>
      <c r="G17" s="22"/>
      <c r="H17" s="22">
        <f>SUM(H14:H16)</f>
        <v>151261</v>
      </c>
      <c r="I17" s="22"/>
      <c r="J17" s="22">
        <f>SUM(J14:J16)</f>
        <v>12761</v>
      </c>
      <c r="K17" s="22"/>
      <c r="L17" s="22">
        <f>SUM(L14:L16)</f>
        <v>5074</v>
      </c>
      <c r="M17" s="22"/>
      <c r="N17" s="22">
        <f>SUM(N14:N16)</f>
        <v>127696</v>
      </c>
      <c r="O17" s="22"/>
      <c r="P17" s="22">
        <f>SUM(P14:P16)</f>
        <v>145245</v>
      </c>
      <c r="Q17" s="22"/>
      <c r="R17" s="22">
        <f>SUM(R14:R16)</f>
        <v>90849</v>
      </c>
      <c r="S17" s="22"/>
      <c r="T17" s="22">
        <f>SUM(T14:T16)</f>
        <v>3566</v>
      </c>
      <c r="U17" s="22"/>
      <c r="V17" s="22">
        <f>SUM(V14:V16)</f>
        <v>168930</v>
      </c>
      <c r="X17" s="22">
        <f>SUM(X14:X16)</f>
        <v>177604</v>
      </c>
    </row>
    <row r="18" spans="2:24" s="46" customFormat="1" ht="12"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X18" s="48"/>
    </row>
    <row r="19" spans="1:24" s="21" customFormat="1" ht="12">
      <c r="A19" s="21" t="s">
        <v>68</v>
      </c>
      <c r="B19" s="23">
        <f>SUM(D19:X19)</f>
        <v>6149</v>
      </c>
      <c r="C19" s="22"/>
      <c r="D19" s="23">
        <v>0</v>
      </c>
      <c r="E19" s="22"/>
      <c r="F19" s="23">
        <v>0</v>
      </c>
      <c r="G19" s="22"/>
      <c r="H19" s="23">
        <v>-4116</v>
      </c>
      <c r="I19" s="22"/>
      <c r="J19" s="23">
        <v>0</v>
      </c>
      <c r="K19" s="22"/>
      <c r="L19" s="23">
        <v>0</v>
      </c>
      <c r="M19" s="22"/>
      <c r="N19" s="23">
        <v>7476</v>
      </c>
      <c r="O19" s="22"/>
      <c r="P19" s="23">
        <v>2789</v>
      </c>
      <c r="Q19" s="22"/>
      <c r="R19" s="23">
        <v>0</v>
      </c>
      <c r="S19" s="24"/>
      <c r="T19" s="23">
        <v>0</v>
      </c>
      <c r="U19" s="24"/>
      <c r="V19" s="23"/>
      <c r="X19" s="23">
        <v>0</v>
      </c>
    </row>
    <row r="20" spans="1:24" s="46" customFormat="1" ht="12">
      <c r="A20" s="46" t="s">
        <v>67</v>
      </c>
      <c r="B20" s="47">
        <f>SUM(D20:X20)</f>
        <v>1127228</v>
      </c>
      <c r="C20" s="48"/>
      <c r="D20" s="47">
        <f>D17-D19</f>
        <v>59060</v>
      </c>
      <c r="E20" s="48"/>
      <c r="F20" s="47">
        <f>F17-F19</f>
        <v>191331</v>
      </c>
      <c r="G20" s="48"/>
      <c r="H20" s="47">
        <f>H17-H19</f>
        <v>155377</v>
      </c>
      <c r="I20" s="48"/>
      <c r="J20" s="47">
        <f>J17-J19</f>
        <v>12761</v>
      </c>
      <c r="K20" s="48"/>
      <c r="L20" s="47">
        <f>L17-L19</f>
        <v>5074</v>
      </c>
      <c r="M20" s="48"/>
      <c r="N20" s="47">
        <f>N17-N19</f>
        <v>120220</v>
      </c>
      <c r="O20" s="48"/>
      <c r="P20" s="47">
        <f>P17-P19</f>
        <v>142456</v>
      </c>
      <c r="Q20" s="48"/>
      <c r="R20" s="47">
        <f>R17-R19</f>
        <v>90849</v>
      </c>
      <c r="S20" s="49"/>
      <c r="T20" s="47">
        <f>T17-T19</f>
        <v>3566</v>
      </c>
      <c r="U20" s="49"/>
      <c r="V20" s="47">
        <f>V17-V19</f>
        <v>168930</v>
      </c>
      <c r="X20" s="47">
        <f>X17-X19</f>
        <v>177604</v>
      </c>
    </row>
    <row r="21" spans="2:24" s="21" customFormat="1" ht="12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X21" s="22"/>
    </row>
    <row r="22" spans="1:24" s="46" customFormat="1" ht="12">
      <c r="A22" s="46" t="s">
        <v>44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X22" s="48"/>
    </row>
    <row r="23" spans="1:24" s="21" customFormat="1" ht="12" customHeight="1">
      <c r="A23" s="21" t="s">
        <v>28</v>
      </c>
      <c r="B23" s="22">
        <f aca="true" t="shared" si="0" ref="B23:B29">SUM(D23:X23)</f>
        <v>195262</v>
      </c>
      <c r="C23" s="22"/>
      <c r="D23" s="22">
        <v>0</v>
      </c>
      <c r="E23" s="22"/>
      <c r="F23" s="22">
        <v>7858</v>
      </c>
      <c r="G23" s="22"/>
      <c r="H23" s="22">
        <v>2050</v>
      </c>
      <c r="I23" s="22"/>
      <c r="J23" s="22">
        <v>0</v>
      </c>
      <c r="K23" s="22"/>
      <c r="L23" s="22">
        <v>0</v>
      </c>
      <c r="M23" s="22"/>
      <c r="N23" s="22">
        <v>39668</v>
      </c>
      <c r="O23" s="22"/>
      <c r="P23" s="22">
        <v>5466</v>
      </c>
      <c r="Q23" s="22"/>
      <c r="R23" s="22">
        <v>10250</v>
      </c>
      <c r="S23" s="22"/>
      <c r="T23" s="22">
        <v>5808</v>
      </c>
      <c r="U23" s="22"/>
      <c r="V23" s="22">
        <v>102927</v>
      </c>
      <c r="X23" s="22">
        <v>21235</v>
      </c>
    </row>
    <row r="24" spans="1:24" s="46" customFormat="1" ht="12">
      <c r="A24" s="46" t="s">
        <v>29</v>
      </c>
      <c r="B24" s="48">
        <f t="shared" si="0"/>
        <v>129813</v>
      </c>
      <c r="C24" s="48"/>
      <c r="D24" s="48">
        <v>0</v>
      </c>
      <c r="E24" s="48"/>
      <c r="F24" s="48">
        <v>21074</v>
      </c>
      <c r="G24" s="48"/>
      <c r="H24" s="48">
        <v>6337</v>
      </c>
      <c r="I24" s="48"/>
      <c r="J24" s="48">
        <v>0</v>
      </c>
      <c r="K24" s="48"/>
      <c r="L24" s="48">
        <v>1264</v>
      </c>
      <c r="M24" s="48"/>
      <c r="N24" s="48">
        <v>40763</v>
      </c>
      <c r="O24" s="48"/>
      <c r="P24" s="48">
        <v>29854</v>
      </c>
      <c r="Q24" s="48"/>
      <c r="R24" s="48">
        <v>9443</v>
      </c>
      <c r="S24" s="48"/>
      <c r="T24" s="48">
        <v>7433</v>
      </c>
      <c r="U24" s="48"/>
      <c r="V24" s="48">
        <v>13645</v>
      </c>
      <c r="X24" s="48">
        <v>0</v>
      </c>
    </row>
    <row r="25" spans="1:24" s="21" customFormat="1" ht="12">
      <c r="A25" s="21" t="s">
        <v>30</v>
      </c>
      <c r="B25" s="22">
        <f t="shared" si="0"/>
        <v>94382</v>
      </c>
      <c r="C25" s="22"/>
      <c r="D25" s="22">
        <v>0</v>
      </c>
      <c r="E25" s="22"/>
      <c r="F25" s="22">
        <v>5940</v>
      </c>
      <c r="G25" s="22"/>
      <c r="H25" s="22">
        <v>8343</v>
      </c>
      <c r="I25" s="22"/>
      <c r="J25" s="22">
        <v>0</v>
      </c>
      <c r="K25" s="22"/>
      <c r="L25" s="22">
        <v>0</v>
      </c>
      <c r="M25" s="22"/>
      <c r="N25" s="22">
        <v>15908</v>
      </c>
      <c r="O25" s="22"/>
      <c r="P25" s="22">
        <v>6464</v>
      </c>
      <c r="Q25" s="22"/>
      <c r="R25" s="22">
        <v>5062</v>
      </c>
      <c r="S25" s="22"/>
      <c r="T25" s="22">
        <v>2965</v>
      </c>
      <c r="U25" s="22"/>
      <c r="V25" s="22">
        <v>43483</v>
      </c>
      <c r="X25" s="22">
        <v>6217</v>
      </c>
    </row>
    <row r="26" spans="1:24" s="46" customFormat="1" ht="12">
      <c r="A26" s="46" t="s">
        <v>31</v>
      </c>
      <c r="B26" s="48">
        <f t="shared" si="0"/>
        <v>13441</v>
      </c>
      <c r="C26" s="48"/>
      <c r="D26" s="48">
        <v>52</v>
      </c>
      <c r="E26" s="48"/>
      <c r="F26" s="48">
        <v>2246</v>
      </c>
      <c r="G26" s="48"/>
      <c r="H26" s="48">
        <v>588</v>
      </c>
      <c r="I26" s="48"/>
      <c r="J26" s="48">
        <v>0</v>
      </c>
      <c r="K26" s="48"/>
      <c r="L26" s="48">
        <v>4792</v>
      </c>
      <c r="M26" s="48"/>
      <c r="N26" s="48">
        <v>5</v>
      </c>
      <c r="O26" s="48"/>
      <c r="P26" s="48">
        <v>1466</v>
      </c>
      <c r="Q26" s="48"/>
      <c r="R26" s="48">
        <v>0</v>
      </c>
      <c r="S26" s="48"/>
      <c r="T26" s="48">
        <v>375</v>
      </c>
      <c r="U26" s="48"/>
      <c r="V26" s="48">
        <v>1054</v>
      </c>
      <c r="X26" s="48">
        <v>2863</v>
      </c>
    </row>
    <row r="27" spans="1:24" s="21" customFormat="1" ht="12">
      <c r="A27" s="21" t="s">
        <v>32</v>
      </c>
      <c r="B27" s="24">
        <f t="shared" si="0"/>
        <v>494032</v>
      </c>
      <c r="C27" s="22"/>
      <c r="D27" s="22">
        <v>44179</v>
      </c>
      <c r="E27" s="22"/>
      <c r="F27" s="24">
        <v>94981</v>
      </c>
      <c r="G27" s="22"/>
      <c r="H27" s="24">
        <v>77498</v>
      </c>
      <c r="I27" s="22"/>
      <c r="J27" s="24">
        <v>20</v>
      </c>
      <c r="K27" s="22"/>
      <c r="L27" s="24">
        <v>1458</v>
      </c>
      <c r="M27" s="22"/>
      <c r="N27" s="24">
        <f>55637+1794</f>
        <v>57431</v>
      </c>
      <c r="O27" s="22"/>
      <c r="P27" s="24">
        <v>122728</v>
      </c>
      <c r="Q27" s="22"/>
      <c r="R27" s="24">
        <v>59488</v>
      </c>
      <c r="S27" s="24"/>
      <c r="T27" s="24">
        <v>-35624</v>
      </c>
      <c r="U27" s="24"/>
      <c r="V27" s="24">
        <v>36472</v>
      </c>
      <c r="X27" s="24">
        <v>35401</v>
      </c>
    </row>
    <row r="28" spans="1:24" s="46" customFormat="1" ht="12">
      <c r="A28" s="46" t="s">
        <v>33</v>
      </c>
      <c r="B28" s="48">
        <f t="shared" si="0"/>
        <v>66394</v>
      </c>
      <c r="C28" s="48"/>
      <c r="D28" s="48">
        <v>0</v>
      </c>
      <c r="E28" s="48"/>
      <c r="F28" s="48">
        <v>47531</v>
      </c>
      <c r="G28" s="48"/>
      <c r="H28" s="48">
        <v>13135</v>
      </c>
      <c r="I28" s="48"/>
      <c r="J28" s="48">
        <v>637</v>
      </c>
      <c r="K28" s="48"/>
      <c r="L28" s="48">
        <v>617</v>
      </c>
      <c r="M28" s="48"/>
      <c r="N28" s="48">
        <v>3592</v>
      </c>
      <c r="O28" s="48"/>
      <c r="P28" s="48">
        <v>882</v>
      </c>
      <c r="Q28" s="48"/>
      <c r="R28" s="48">
        <v>0</v>
      </c>
      <c r="S28" s="48"/>
      <c r="T28" s="48">
        <v>0</v>
      </c>
      <c r="U28" s="48"/>
      <c r="V28" s="48">
        <v>0</v>
      </c>
      <c r="X28" s="48">
        <v>0</v>
      </c>
    </row>
    <row r="29" spans="1:24" s="21" customFormat="1" ht="12">
      <c r="A29" s="21" t="s">
        <v>34</v>
      </c>
      <c r="B29" s="23">
        <f t="shared" si="0"/>
        <v>24022</v>
      </c>
      <c r="C29" s="22"/>
      <c r="D29" s="23">
        <v>0</v>
      </c>
      <c r="E29" s="22"/>
      <c r="F29" s="23">
        <v>5101</v>
      </c>
      <c r="G29" s="22"/>
      <c r="H29" s="23">
        <v>9156</v>
      </c>
      <c r="I29" s="22"/>
      <c r="J29" s="23">
        <v>0</v>
      </c>
      <c r="K29" s="22"/>
      <c r="L29" s="23">
        <v>0</v>
      </c>
      <c r="M29" s="22"/>
      <c r="N29" s="23">
        <v>3436</v>
      </c>
      <c r="O29" s="22"/>
      <c r="P29" s="23">
        <v>1899</v>
      </c>
      <c r="Q29" s="22"/>
      <c r="R29" s="23">
        <v>0</v>
      </c>
      <c r="S29" s="24"/>
      <c r="T29" s="23">
        <v>3427</v>
      </c>
      <c r="U29" s="24"/>
      <c r="V29" s="23">
        <v>0</v>
      </c>
      <c r="X29" s="23">
        <v>1003</v>
      </c>
    </row>
    <row r="30" spans="1:24" s="46" customFormat="1" ht="12">
      <c r="A30" s="46" t="s">
        <v>35</v>
      </c>
      <c r="B30" s="47">
        <f>SUM(B23:B29)</f>
        <v>1017346</v>
      </c>
      <c r="C30" s="48"/>
      <c r="D30" s="47">
        <f>SUM(D23:D29)</f>
        <v>44231</v>
      </c>
      <c r="E30" s="48"/>
      <c r="F30" s="47">
        <f>SUM(F23:F29)</f>
        <v>184731</v>
      </c>
      <c r="G30" s="48"/>
      <c r="H30" s="47">
        <f>SUM(H23:H29)</f>
        <v>117107</v>
      </c>
      <c r="I30" s="48"/>
      <c r="J30" s="47">
        <f>SUM(J23:J29)</f>
        <v>657</v>
      </c>
      <c r="K30" s="48"/>
      <c r="L30" s="47">
        <f>SUM(L23:L29)</f>
        <v>8131</v>
      </c>
      <c r="M30" s="48"/>
      <c r="N30" s="47">
        <f>SUM(N23:N29)</f>
        <v>160803</v>
      </c>
      <c r="O30" s="48"/>
      <c r="P30" s="47">
        <f>SUM(P23:P29)</f>
        <v>168759</v>
      </c>
      <c r="Q30" s="48"/>
      <c r="R30" s="47">
        <f>SUM(R23:R29)</f>
        <v>84243</v>
      </c>
      <c r="S30" s="49"/>
      <c r="T30" s="47">
        <f>SUM(T23:T29)</f>
        <v>-15616</v>
      </c>
      <c r="U30" s="49"/>
      <c r="V30" s="47">
        <f>SUM(V23:V29)</f>
        <v>197581</v>
      </c>
      <c r="X30" s="47">
        <f>SUM(X23:X29)</f>
        <v>66719</v>
      </c>
    </row>
    <row r="31" spans="2:24" s="21" customFormat="1" ht="12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X31" s="22"/>
    </row>
    <row r="32" spans="1:24" s="46" customFormat="1" ht="12">
      <c r="A32" s="46" t="s">
        <v>69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X32" s="48"/>
    </row>
    <row r="33" spans="1:24" s="21" customFormat="1" ht="12">
      <c r="A33" s="21" t="s">
        <v>70</v>
      </c>
      <c r="B33" s="23">
        <f>B20-B30</f>
        <v>109882</v>
      </c>
      <c r="C33" s="22"/>
      <c r="D33" s="23">
        <f>D20-D30</f>
        <v>14829</v>
      </c>
      <c r="E33" s="22"/>
      <c r="F33" s="23">
        <f>F20-F30</f>
        <v>6600</v>
      </c>
      <c r="G33" s="22"/>
      <c r="H33" s="23">
        <f>H20-H30</f>
        <v>38270</v>
      </c>
      <c r="I33" s="22"/>
      <c r="J33" s="23">
        <f>J20-J30</f>
        <v>12104</v>
      </c>
      <c r="K33" s="22"/>
      <c r="L33" s="23">
        <f>L20-L30</f>
        <v>-3057</v>
      </c>
      <c r="M33" s="22"/>
      <c r="N33" s="23">
        <f>N20-N30</f>
        <v>-40583</v>
      </c>
      <c r="O33" s="22"/>
      <c r="P33" s="23">
        <f>P20-P30</f>
        <v>-26303</v>
      </c>
      <c r="Q33" s="22"/>
      <c r="R33" s="23">
        <f>R20-R30</f>
        <v>6606</v>
      </c>
      <c r="S33" s="24"/>
      <c r="T33" s="23">
        <f>T20-T30</f>
        <v>19182</v>
      </c>
      <c r="U33" s="24"/>
      <c r="V33" s="23">
        <f>V20-V30</f>
        <v>-28651</v>
      </c>
      <c r="X33" s="23">
        <f>X20-X30</f>
        <v>110885</v>
      </c>
    </row>
    <row r="34" spans="2:24" s="46" customFormat="1" ht="12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X34" s="48"/>
    </row>
    <row r="35" spans="1:24" s="21" customFormat="1" ht="12">
      <c r="A35" s="21" t="s">
        <v>45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X35" s="22"/>
    </row>
    <row r="36" spans="1:24" s="46" customFormat="1" ht="12">
      <c r="A36" s="46" t="s">
        <v>46</v>
      </c>
      <c r="B36" s="47">
        <f>SUM(D36:X36)</f>
        <v>53474</v>
      </c>
      <c r="C36" s="48"/>
      <c r="D36" s="47">
        <v>0</v>
      </c>
      <c r="E36" s="48"/>
      <c r="F36" s="47">
        <v>3275</v>
      </c>
      <c r="G36" s="48"/>
      <c r="H36" s="47">
        <v>21075</v>
      </c>
      <c r="I36" s="48"/>
      <c r="J36" s="47">
        <v>1715</v>
      </c>
      <c r="K36" s="48"/>
      <c r="L36" s="47">
        <v>5023</v>
      </c>
      <c r="M36" s="48"/>
      <c r="N36" s="47">
        <v>17663</v>
      </c>
      <c r="O36" s="48"/>
      <c r="P36" s="47">
        <v>1495</v>
      </c>
      <c r="Q36" s="48"/>
      <c r="R36" s="47">
        <v>82</v>
      </c>
      <c r="S36" s="49"/>
      <c r="T36" s="47">
        <v>0</v>
      </c>
      <c r="U36" s="49"/>
      <c r="V36" s="47">
        <v>0</v>
      </c>
      <c r="X36" s="47">
        <v>3146</v>
      </c>
    </row>
    <row r="37" spans="2:24" s="21" customFormat="1" ht="12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X37" s="22"/>
    </row>
    <row r="38" spans="1:24" s="46" customFormat="1" ht="12.75" thickBot="1">
      <c r="A38" s="46" t="s">
        <v>71</v>
      </c>
      <c r="B38" s="55">
        <f>SUM(B33:B37)</f>
        <v>163356</v>
      </c>
      <c r="C38" s="48"/>
      <c r="D38" s="55">
        <f>SUM(D33:D37)</f>
        <v>14829</v>
      </c>
      <c r="E38" s="48"/>
      <c r="F38" s="55">
        <f>SUM(F33:F37)</f>
        <v>9875</v>
      </c>
      <c r="G38" s="48"/>
      <c r="H38" s="55">
        <f>SUM(H33:H37)</f>
        <v>59345</v>
      </c>
      <c r="I38" s="48"/>
      <c r="J38" s="55">
        <f>SUM(J33:J37)</f>
        <v>13819</v>
      </c>
      <c r="K38" s="48"/>
      <c r="L38" s="55">
        <f>SUM(L33:L37)</f>
        <v>1966</v>
      </c>
      <c r="M38" s="48"/>
      <c r="N38" s="55">
        <f>SUM(N33:N37)</f>
        <v>-22920</v>
      </c>
      <c r="O38" s="48"/>
      <c r="P38" s="55">
        <f>SUM(P33:P37)</f>
        <v>-24808</v>
      </c>
      <c r="Q38" s="48"/>
      <c r="R38" s="55">
        <f>SUM(R33:R37)</f>
        <v>6688</v>
      </c>
      <c r="S38" s="48"/>
      <c r="T38" s="55">
        <f>SUM(T33:T37)</f>
        <v>19182</v>
      </c>
      <c r="U38" s="48"/>
      <c r="V38" s="55">
        <f>SUM(V33:V37)</f>
        <v>-28651</v>
      </c>
      <c r="X38" s="55">
        <f>SUM(X33:X37)</f>
        <v>114031</v>
      </c>
    </row>
    <row r="39" spans="2:24" s="46" customFormat="1" ht="12.75" thickTop="1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X39" s="48"/>
    </row>
    <row r="40" spans="2:24" s="46" customFormat="1" ht="12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X40" s="48"/>
    </row>
    <row r="41" spans="2:24" s="46" customFormat="1" ht="12">
      <c r="B41" s="48"/>
      <c r="C41" s="48"/>
      <c r="D41" s="48"/>
      <c r="E41" s="50"/>
      <c r="F41" s="48"/>
      <c r="G41" s="48"/>
      <c r="H41" s="48" t="s">
        <v>65</v>
      </c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X41" s="48"/>
    </row>
    <row r="42" spans="2:24" s="46" customFormat="1" ht="12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X42" s="48"/>
    </row>
    <row r="43" spans="2:24" s="46" customFormat="1" ht="12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X43" s="48"/>
    </row>
    <row r="44" spans="2:24" s="46" customFormat="1" ht="12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X44" s="48"/>
    </row>
    <row r="45" spans="2:22" ht="1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2:22" ht="1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2:22" ht="1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2:22" ht="1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2:22" ht="1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2:22" ht="1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2:22" ht="1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2:22" ht="1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2:22" ht="1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2:22" ht="1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2:22" ht="1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2:22" ht="1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2:22" ht="1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2:22" ht="1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2:22" ht="12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2:22" ht="1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2:22" ht="1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2:22" ht="1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2:22" ht="1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2:22" ht="1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2:22" ht="1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2:22" ht="1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2:22" ht="1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2:22" ht="1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2:22" ht="1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2:22" ht="1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</sheetData>
  <sheetProtection/>
  <mergeCells count="3">
    <mergeCell ref="A3:X3"/>
    <mergeCell ref="A5:X5"/>
    <mergeCell ref="A6:X6"/>
  </mergeCells>
  <printOptions horizontalCentered="1"/>
  <pageMargins left="0.25" right="0.25" top="0.5" bottom="0.5" header="0.5" footer="0.5"/>
  <pageSetup fitToHeight="1" fitToWidth="1" horizontalDpi="300" verticalDpi="3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7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2.7109375" style="1" bestFit="1" customWidth="1"/>
    <col min="2" max="2" width="11.00390625" style="1" bestFit="1" customWidth="1"/>
    <col min="3" max="3" width="1.7109375" style="1" customWidth="1"/>
    <col min="4" max="4" width="12.28125" style="1" bestFit="1" customWidth="1"/>
    <col min="5" max="5" width="1.7109375" style="1" customWidth="1"/>
    <col min="6" max="6" width="11.00390625" style="1" customWidth="1"/>
    <col min="7" max="7" width="1.7109375" style="1" customWidth="1"/>
    <col min="8" max="8" width="11.00390625" style="1" customWidth="1"/>
    <col min="9" max="9" width="1.7109375" style="1" customWidth="1"/>
    <col min="10" max="10" width="11.00390625" style="1" customWidth="1"/>
    <col min="11" max="11" width="1.7109375" style="1" customWidth="1"/>
    <col min="12" max="12" width="11.00390625" style="1" customWidth="1"/>
    <col min="13" max="13" width="1.7109375" style="1" customWidth="1"/>
    <col min="14" max="14" width="11.00390625" style="1" customWidth="1"/>
    <col min="15" max="15" width="1.7109375" style="1" customWidth="1"/>
    <col min="16" max="16" width="11.00390625" style="1" customWidth="1"/>
    <col min="17" max="17" width="1.57421875" style="1" customWidth="1"/>
    <col min="18" max="18" width="11.00390625" style="1" customWidth="1"/>
    <col min="19" max="19" width="1.7109375" style="1" customWidth="1"/>
    <col min="20" max="20" width="11.00390625" style="1" customWidth="1"/>
    <col min="21" max="21" width="1.7109375" style="1" customWidth="1"/>
    <col min="22" max="22" width="11.00390625" style="1" customWidth="1"/>
    <col min="23" max="23" width="1.7109375" style="1" customWidth="1"/>
    <col min="24" max="24" width="11.00390625" style="1" customWidth="1"/>
    <col min="25" max="16384" width="9.140625" style="1" customWidth="1"/>
  </cols>
  <sheetData>
    <row r="1" ht="12.75" thickBot="1"/>
    <row r="2" spans="1:24" ht="10.5" customHeigh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7"/>
    </row>
    <row r="3" spans="1:24" ht="12">
      <c r="A3" s="59" t="s">
        <v>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1"/>
    </row>
    <row r="4" spans="1:24" ht="12">
      <c r="A4" s="59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1"/>
    </row>
    <row r="5" spans="1:24" ht="8.25" customHeight="1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0"/>
      <c r="T5" s="30"/>
      <c r="U5" s="30"/>
      <c r="V5" s="30"/>
      <c r="W5" s="30"/>
      <c r="X5" s="31"/>
    </row>
    <row r="6" spans="1:24" ht="12">
      <c r="A6" s="59" t="s">
        <v>42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1"/>
    </row>
    <row r="7" spans="1:24" ht="12">
      <c r="A7" s="62" t="s">
        <v>74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4"/>
    </row>
    <row r="8" spans="1:24" ht="10.5" customHeight="1" thickBot="1">
      <c r="A8" s="32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4"/>
    </row>
    <row r="9" ht="12">
      <c r="A9" s="35"/>
    </row>
    <row r="10" ht="12">
      <c r="A10" s="35"/>
    </row>
    <row r="11" spans="2:24" ht="12">
      <c r="B11" s="3"/>
      <c r="C11" s="3"/>
      <c r="D11" s="3" t="s">
        <v>47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 t="s">
        <v>1</v>
      </c>
      <c r="Q11" s="3"/>
      <c r="R11" s="3" t="s">
        <v>2</v>
      </c>
      <c r="T11" s="3" t="s">
        <v>47</v>
      </c>
      <c r="U11" s="3"/>
      <c r="V11" s="3" t="s">
        <v>76</v>
      </c>
      <c r="X11" s="3"/>
    </row>
    <row r="12" spans="2:24" ht="12">
      <c r="B12" s="3"/>
      <c r="C12" s="3"/>
      <c r="D12" s="3" t="s">
        <v>63</v>
      </c>
      <c r="E12" s="3"/>
      <c r="F12" s="3"/>
      <c r="G12" s="3"/>
      <c r="H12" s="3"/>
      <c r="I12" s="3"/>
      <c r="J12" s="3" t="s">
        <v>3</v>
      </c>
      <c r="K12" s="3"/>
      <c r="L12" s="3" t="s">
        <v>4</v>
      </c>
      <c r="M12" s="3"/>
      <c r="N12" s="3" t="s">
        <v>5</v>
      </c>
      <c r="O12" s="3"/>
      <c r="P12" s="3" t="s">
        <v>16</v>
      </c>
      <c r="Q12" s="3"/>
      <c r="R12" s="3" t="s">
        <v>17</v>
      </c>
      <c r="T12" s="3" t="s">
        <v>48</v>
      </c>
      <c r="U12" s="3"/>
      <c r="V12" s="3" t="s">
        <v>21</v>
      </c>
      <c r="X12" s="3"/>
    </row>
    <row r="13" spans="2:24" ht="12">
      <c r="B13" s="5" t="s">
        <v>8</v>
      </c>
      <c r="C13" s="3"/>
      <c r="D13" s="52" t="s">
        <v>64</v>
      </c>
      <c r="E13" s="3"/>
      <c r="F13" s="5" t="s">
        <v>9</v>
      </c>
      <c r="G13" s="3"/>
      <c r="H13" s="5" t="s">
        <v>10</v>
      </c>
      <c r="I13" s="3"/>
      <c r="J13" s="5" t="s">
        <v>11</v>
      </c>
      <c r="K13" s="3"/>
      <c r="L13" s="5" t="s">
        <v>12</v>
      </c>
      <c r="M13" s="3"/>
      <c r="N13" s="5" t="s">
        <v>13</v>
      </c>
      <c r="O13" s="19"/>
      <c r="P13" s="5" t="s">
        <v>14</v>
      </c>
      <c r="Q13" s="3"/>
      <c r="R13" s="5" t="s">
        <v>15</v>
      </c>
      <c r="T13" s="5" t="s">
        <v>49</v>
      </c>
      <c r="U13" s="19"/>
      <c r="V13" s="5" t="s">
        <v>22</v>
      </c>
      <c r="X13" s="5" t="s">
        <v>75</v>
      </c>
    </row>
    <row r="14" spans="2:24" ht="12">
      <c r="B14" s="19"/>
      <c r="C14" s="3"/>
      <c r="D14" s="3"/>
      <c r="E14" s="3"/>
      <c r="F14" s="19"/>
      <c r="G14" s="3"/>
      <c r="H14" s="19"/>
      <c r="I14" s="3"/>
      <c r="J14" s="19"/>
      <c r="K14" s="3"/>
      <c r="L14" s="19"/>
      <c r="M14" s="3"/>
      <c r="N14" s="19"/>
      <c r="O14" s="19"/>
      <c r="P14" s="19"/>
      <c r="Q14" s="3"/>
      <c r="R14" s="19"/>
      <c r="T14" s="19"/>
      <c r="U14" s="19"/>
      <c r="V14" s="19"/>
      <c r="X14" s="19"/>
    </row>
    <row r="15" s="21" customFormat="1" ht="12">
      <c r="A15" s="21" t="s">
        <v>18</v>
      </c>
    </row>
    <row r="16" spans="1:24" ht="12">
      <c r="A16" s="1" t="s">
        <v>36</v>
      </c>
      <c r="B16" s="7">
        <f>SUM(D16:X16)</f>
        <v>677039</v>
      </c>
      <c r="C16" s="2"/>
      <c r="D16" s="7">
        <v>-44474</v>
      </c>
      <c r="E16" s="2"/>
      <c r="F16" s="7">
        <v>-35068</v>
      </c>
      <c r="G16" s="2"/>
      <c r="H16" s="7">
        <f>429317+1</f>
        <v>429318</v>
      </c>
      <c r="I16" s="2"/>
      <c r="J16" s="7">
        <v>47493</v>
      </c>
      <c r="K16" s="2"/>
      <c r="L16" s="7">
        <v>118664</v>
      </c>
      <c r="M16" s="2"/>
      <c r="N16" s="7">
        <v>156527</v>
      </c>
      <c r="O16" s="2"/>
      <c r="P16" s="7">
        <v>34077</v>
      </c>
      <c r="R16" s="7">
        <v>2714</v>
      </c>
      <c r="T16" s="7">
        <v>-37014</v>
      </c>
      <c r="U16" s="7"/>
      <c r="V16" s="7">
        <v>-33798</v>
      </c>
      <c r="X16" s="7">
        <v>38600</v>
      </c>
    </row>
    <row r="17" spans="1:24" s="21" customFormat="1" ht="12">
      <c r="A17" s="21" t="s">
        <v>37</v>
      </c>
      <c r="B17" s="23">
        <f>SUM(D17:X17)</f>
        <v>14150</v>
      </c>
      <c r="C17" s="22"/>
      <c r="D17" s="22">
        <v>0</v>
      </c>
      <c r="E17" s="22"/>
      <c r="F17" s="23">
        <v>242</v>
      </c>
      <c r="G17" s="22"/>
      <c r="H17" s="23">
        <v>12500</v>
      </c>
      <c r="I17" s="22"/>
      <c r="J17" s="23">
        <v>0</v>
      </c>
      <c r="K17" s="22"/>
      <c r="L17" s="23">
        <v>0</v>
      </c>
      <c r="M17" s="22"/>
      <c r="N17" s="23">
        <v>25</v>
      </c>
      <c r="O17" s="22"/>
      <c r="P17" s="23">
        <v>1383</v>
      </c>
      <c r="R17" s="23">
        <v>0</v>
      </c>
      <c r="T17" s="23">
        <v>0</v>
      </c>
      <c r="U17" s="24"/>
      <c r="V17" s="23">
        <v>0</v>
      </c>
      <c r="X17" s="23">
        <v>0</v>
      </c>
    </row>
    <row r="18" spans="1:24" ht="12">
      <c r="A18" s="1" t="s">
        <v>50</v>
      </c>
      <c r="B18" s="8">
        <f>SUM(D18:X18)</f>
        <v>691189</v>
      </c>
      <c r="C18" s="2"/>
      <c r="D18" s="53">
        <f>SUM(D16:D17)</f>
        <v>-44474</v>
      </c>
      <c r="E18" s="2"/>
      <c r="F18" s="8">
        <f>SUM(F16:F17)</f>
        <v>-34826</v>
      </c>
      <c r="G18" s="2"/>
      <c r="H18" s="8">
        <f>SUM(H16:H17)</f>
        <v>441818</v>
      </c>
      <c r="I18" s="2"/>
      <c r="J18" s="8">
        <f>SUM(J16:J17)</f>
        <v>47493</v>
      </c>
      <c r="K18" s="2"/>
      <c r="L18" s="8">
        <f>SUM(L16:L17)</f>
        <v>118664</v>
      </c>
      <c r="M18" s="2"/>
      <c r="N18" s="8">
        <f>SUM(N16:N17)</f>
        <v>156552</v>
      </c>
      <c r="O18" s="2"/>
      <c r="P18" s="8">
        <f>SUM(P16:P17)</f>
        <v>35460</v>
      </c>
      <c r="R18" s="8">
        <f>SUM(R16:R17)</f>
        <v>2714</v>
      </c>
      <c r="T18" s="8">
        <f>SUM(T16:T17)</f>
        <v>-37014</v>
      </c>
      <c r="U18" s="41"/>
      <c r="V18" s="8">
        <f>SUM(V16:V17)</f>
        <v>-33798</v>
      </c>
      <c r="X18" s="8">
        <f>SUM(X16:X17)</f>
        <v>38600</v>
      </c>
    </row>
    <row r="19" spans="2:18" s="21" customFormat="1" ht="12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R19" s="22"/>
    </row>
    <row r="20" spans="1:24" s="46" customFormat="1" ht="12">
      <c r="A20" s="46" t="s">
        <v>19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R20" s="48"/>
      <c r="T20" s="48"/>
      <c r="U20" s="48"/>
      <c r="V20" s="48"/>
      <c r="X20" s="48"/>
    </row>
    <row r="21" spans="1:24" s="21" customFormat="1" ht="12">
      <c r="A21" s="21" t="s">
        <v>38</v>
      </c>
      <c r="B21" s="24">
        <f>SUM(D21:X21)</f>
        <v>32944</v>
      </c>
      <c r="C21" s="22"/>
      <c r="D21" s="22">
        <v>0</v>
      </c>
      <c r="E21" s="22"/>
      <c r="F21" s="24">
        <v>952</v>
      </c>
      <c r="G21" s="22"/>
      <c r="H21" s="24">
        <v>-6393</v>
      </c>
      <c r="I21" s="22"/>
      <c r="J21" s="24">
        <v>0</v>
      </c>
      <c r="K21" s="22"/>
      <c r="L21" s="24">
        <v>0</v>
      </c>
      <c r="M21" s="22"/>
      <c r="N21" s="24">
        <v>37905</v>
      </c>
      <c r="O21" s="22"/>
      <c r="P21" s="24">
        <v>480</v>
      </c>
      <c r="R21" s="24">
        <v>0</v>
      </c>
      <c r="T21" s="24">
        <v>0</v>
      </c>
      <c r="U21" s="24"/>
      <c r="V21" s="24">
        <v>0</v>
      </c>
      <c r="X21" s="24">
        <v>0</v>
      </c>
    </row>
    <row r="22" spans="1:24" s="46" customFormat="1" ht="12">
      <c r="A22" s="46" t="s">
        <v>72</v>
      </c>
      <c r="B22" s="48">
        <f>SUM(D22:X22)</f>
        <v>16674</v>
      </c>
      <c r="C22" s="48"/>
      <c r="D22" s="48">
        <v>0</v>
      </c>
      <c r="E22" s="48"/>
      <c r="F22" s="48">
        <v>0</v>
      </c>
      <c r="G22" s="48"/>
      <c r="H22" s="48">
        <v>0</v>
      </c>
      <c r="I22" s="48"/>
      <c r="J22" s="48">
        <v>0</v>
      </c>
      <c r="K22" s="48"/>
      <c r="L22" s="48">
        <v>0</v>
      </c>
      <c r="M22" s="48"/>
      <c r="N22" s="48">
        <v>0</v>
      </c>
      <c r="O22" s="48"/>
      <c r="P22" s="48">
        <v>0</v>
      </c>
      <c r="R22" s="48">
        <v>0</v>
      </c>
      <c r="T22" s="48">
        <v>16674</v>
      </c>
      <c r="U22" s="48"/>
      <c r="V22" s="48">
        <v>0</v>
      </c>
      <c r="X22" s="48">
        <v>0</v>
      </c>
    </row>
    <row r="23" spans="1:24" s="21" customFormat="1" ht="12">
      <c r="A23" s="21" t="s">
        <v>39</v>
      </c>
      <c r="B23" s="23">
        <f>SUM(D23:X23)</f>
        <v>150285</v>
      </c>
      <c r="C23" s="22"/>
      <c r="D23" s="22">
        <v>0</v>
      </c>
      <c r="E23" s="22"/>
      <c r="F23" s="23">
        <v>55379</v>
      </c>
      <c r="G23" s="22"/>
      <c r="H23" s="23">
        <v>0</v>
      </c>
      <c r="I23" s="22"/>
      <c r="J23" s="23">
        <v>4102</v>
      </c>
      <c r="K23" s="22"/>
      <c r="L23" s="23">
        <v>1538</v>
      </c>
      <c r="M23" s="22"/>
      <c r="N23" s="23">
        <v>0</v>
      </c>
      <c r="O23" s="22"/>
      <c r="P23" s="23">
        <v>0</v>
      </c>
      <c r="R23" s="23">
        <v>25301</v>
      </c>
      <c r="T23" s="23">
        <v>0</v>
      </c>
      <c r="U23" s="24"/>
      <c r="V23" s="23">
        <v>15383</v>
      </c>
      <c r="X23" s="23">
        <v>48582</v>
      </c>
    </row>
    <row r="24" spans="1:24" ht="12">
      <c r="A24" s="1" t="s">
        <v>40</v>
      </c>
      <c r="B24" s="8">
        <f>SUM(B21:B23)</f>
        <v>199903</v>
      </c>
      <c r="C24" s="2"/>
      <c r="D24" s="53">
        <f>SUM(D21:D23)</f>
        <v>0</v>
      </c>
      <c r="E24" s="2"/>
      <c r="F24" s="8">
        <f>SUM(F21:F23)</f>
        <v>56331</v>
      </c>
      <c r="G24" s="2"/>
      <c r="H24" s="8">
        <f>SUM(H21:H23)</f>
        <v>-6393</v>
      </c>
      <c r="I24" s="2"/>
      <c r="J24" s="8">
        <f>SUM(J21:J23)</f>
        <v>4102</v>
      </c>
      <c r="K24" s="2"/>
      <c r="L24" s="8">
        <f>SUM(L21:L23)</f>
        <v>1538</v>
      </c>
      <c r="M24" s="2"/>
      <c r="N24" s="8">
        <f>SUM(N21:N23)</f>
        <v>37905</v>
      </c>
      <c r="O24" s="2"/>
      <c r="P24" s="8">
        <f>SUM(P21:P23)</f>
        <v>480</v>
      </c>
      <c r="R24" s="8">
        <f>SUM(R21:R23)</f>
        <v>25301</v>
      </c>
      <c r="T24" s="8">
        <f>SUM(T21:T23)</f>
        <v>16674</v>
      </c>
      <c r="U24" s="41"/>
      <c r="V24" s="8">
        <f>SUM(V21:V23)</f>
        <v>15383</v>
      </c>
      <c r="X24" s="8">
        <f>SUM(X21:X23)</f>
        <v>48582</v>
      </c>
    </row>
    <row r="25" spans="2:24" s="21" customFormat="1" ht="12">
      <c r="B25" s="24"/>
      <c r="C25" s="22"/>
      <c r="D25" s="22"/>
      <c r="E25" s="22"/>
      <c r="F25" s="24"/>
      <c r="G25" s="22"/>
      <c r="H25" s="24"/>
      <c r="I25" s="22"/>
      <c r="J25" s="24"/>
      <c r="K25" s="22"/>
      <c r="L25" s="24"/>
      <c r="M25" s="22"/>
      <c r="N25" s="24"/>
      <c r="O25" s="22"/>
      <c r="P25" s="24"/>
      <c r="R25" s="24"/>
      <c r="T25" s="24"/>
      <c r="U25" s="24"/>
      <c r="V25" s="24"/>
      <c r="X25" s="24"/>
    </row>
    <row r="26" spans="1:24" ht="12.75" thickBot="1">
      <c r="A26" s="1" t="s">
        <v>51</v>
      </c>
      <c r="B26" s="9">
        <f>SUM(D26:X26)</f>
        <v>491286</v>
      </c>
      <c r="C26" s="2"/>
      <c r="D26" s="9">
        <f>D18-D24</f>
        <v>-44474</v>
      </c>
      <c r="E26" s="2"/>
      <c r="F26" s="9">
        <f>F18-F24</f>
        <v>-91157</v>
      </c>
      <c r="G26" s="2"/>
      <c r="H26" s="9">
        <f>H18-H24</f>
        <v>448211</v>
      </c>
      <c r="I26" s="2"/>
      <c r="J26" s="9">
        <f>J18-J24</f>
        <v>43391</v>
      </c>
      <c r="K26" s="2"/>
      <c r="L26" s="9">
        <f>L18-L24</f>
        <v>117126</v>
      </c>
      <c r="M26" s="2"/>
      <c r="N26" s="9">
        <f>N18-N24</f>
        <v>118647</v>
      </c>
      <c r="O26" s="2"/>
      <c r="P26" s="9">
        <f>P18-P24</f>
        <v>34980</v>
      </c>
      <c r="R26" s="9">
        <f>R18-R24</f>
        <v>-22587</v>
      </c>
      <c r="T26" s="9">
        <f>T18-T24</f>
        <v>-53688</v>
      </c>
      <c r="U26" s="36"/>
      <c r="V26" s="9">
        <f>V18-V24</f>
        <v>-49181</v>
      </c>
      <c r="X26" s="9">
        <f>X18-X24</f>
        <v>-9982</v>
      </c>
    </row>
    <row r="27" spans="2:24" ht="12.75" thickTop="1">
      <c r="B27" s="36"/>
      <c r="C27" s="2"/>
      <c r="D27" s="2"/>
      <c r="E27" s="2"/>
      <c r="F27" s="36"/>
      <c r="G27" s="2"/>
      <c r="H27" s="36"/>
      <c r="I27" s="2"/>
      <c r="J27" s="36"/>
      <c r="K27" s="2"/>
      <c r="L27" s="36"/>
      <c r="M27" s="2"/>
      <c r="N27" s="36"/>
      <c r="O27" s="2"/>
      <c r="P27" s="36"/>
      <c r="R27" s="36"/>
      <c r="X27" s="36"/>
    </row>
    <row r="28" spans="2:24" ht="12">
      <c r="B28" s="36"/>
      <c r="C28" s="2"/>
      <c r="D28" s="2"/>
      <c r="E28" s="2"/>
      <c r="F28" s="36"/>
      <c r="G28" s="2"/>
      <c r="H28" s="36"/>
      <c r="I28" s="2"/>
      <c r="J28" s="36"/>
      <c r="K28" s="2"/>
      <c r="L28" s="36"/>
      <c r="M28" s="2"/>
      <c r="N28" s="36"/>
      <c r="O28" s="2"/>
      <c r="P28" s="36"/>
      <c r="R28" s="36"/>
      <c r="X28" s="36"/>
    </row>
    <row r="29" spans="2:24" ht="12.75" thickBot="1">
      <c r="B29" s="36"/>
      <c r="C29" s="2"/>
      <c r="D29" s="2"/>
      <c r="E29" s="2"/>
      <c r="F29" s="36"/>
      <c r="G29" s="2"/>
      <c r="H29" s="36"/>
      <c r="I29" s="2"/>
      <c r="J29" s="36"/>
      <c r="K29" s="2"/>
      <c r="L29" s="36"/>
      <c r="M29" s="2"/>
      <c r="N29" s="36"/>
      <c r="O29" s="2"/>
      <c r="P29" s="36"/>
      <c r="R29" s="36"/>
      <c r="X29" s="36"/>
    </row>
    <row r="30" spans="1:24" ht="10.5" customHeight="1">
      <c r="A30" s="25"/>
      <c r="B30" s="37"/>
      <c r="C30" s="38"/>
      <c r="D30" s="38"/>
      <c r="E30" s="38"/>
      <c r="F30" s="37"/>
      <c r="G30" s="38"/>
      <c r="H30" s="37"/>
      <c r="I30" s="38"/>
      <c r="J30" s="37"/>
      <c r="K30" s="38"/>
      <c r="L30" s="37"/>
      <c r="M30" s="38"/>
      <c r="N30" s="37"/>
      <c r="O30" s="38"/>
      <c r="P30" s="37"/>
      <c r="Q30" s="26"/>
      <c r="R30" s="37"/>
      <c r="S30" s="26"/>
      <c r="T30" s="26"/>
      <c r="U30" s="26"/>
      <c r="V30" s="26"/>
      <c r="W30" s="26"/>
      <c r="X30" s="39"/>
    </row>
    <row r="31" spans="1:24" ht="12">
      <c r="A31" s="59" t="s">
        <v>24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1"/>
    </row>
    <row r="32" spans="1:24" ht="12">
      <c r="A32" s="62" t="s">
        <v>73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4"/>
    </row>
    <row r="33" spans="1:24" ht="10.5" customHeight="1" thickBot="1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4"/>
    </row>
    <row r="34" spans="2:24" ht="12">
      <c r="B34" s="36"/>
      <c r="C34" s="2"/>
      <c r="D34" s="2"/>
      <c r="E34" s="2"/>
      <c r="F34" s="36"/>
      <c r="G34" s="2"/>
      <c r="H34" s="36"/>
      <c r="I34" s="2"/>
      <c r="J34" s="36"/>
      <c r="K34" s="2"/>
      <c r="L34" s="36"/>
      <c r="M34" s="2"/>
      <c r="N34" s="36"/>
      <c r="O34" s="2"/>
      <c r="P34" s="36"/>
      <c r="R34" s="36"/>
      <c r="X34" s="36"/>
    </row>
    <row r="35" spans="2:24" ht="12">
      <c r="B35" s="36"/>
      <c r="C35" s="2"/>
      <c r="D35" s="2"/>
      <c r="E35" s="2"/>
      <c r="F35" s="36"/>
      <c r="G35" s="2"/>
      <c r="H35" s="36"/>
      <c r="I35" s="2"/>
      <c r="J35" s="36"/>
      <c r="K35" s="2"/>
      <c r="L35" s="36"/>
      <c r="M35" s="2"/>
      <c r="N35" s="36"/>
      <c r="O35" s="2"/>
      <c r="P35" s="36"/>
      <c r="R35" s="36"/>
      <c r="X35" s="36"/>
    </row>
    <row r="36" spans="1:18" s="21" customFormat="1" ht="12">
      <c r="A36" s="21" t="s">
        <v>52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R36" s="22"/>
    </row>
    <row r="37" spans="1:18" ht="12">
      <c r="A37" s="1" t="s">
        <v>53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R37" s="2"/>
    </row>
    <row r="38" spans="1:24" s="21" customFormat="1" ht="12">
      <c r="A38" s="21" t="s">
        <v>54</v>
      </c>
      <c r="B38" s="40">
        <f>SUM(D38:X38)</f>
        <v>656627</v>
      </c>
      <c r="C38" s="22"/>
      <c r="D38" s="40">
        <v>-59303</v>
      </c>
      <c r="E38" s="22"/>
      <c r="F38" s="40">
        <v>-90984</v>
      </c>
      <c r="G38" s="22"/>
      <c r="H38" s="40">
        <v>643378</v>
      </c>
      <c r="I38" s="22"/>
      <c r="J38" s="40">
        <v>26233</v>
      </c>
      <c r="K38" s="22"/>
      <c r="L38" s="40">
        <v>108394</v>
      </c>
      <c r="M38" s="22"/>
      <c r="N38" s="40">
        <v>125608</v>
      </c>
      <c r="O38" s="22"/>
      <c r="P38" s="40">
        <v>28414</v>
      </c>
      <c r="R38" s="40">
        <v>-29275</v>
      </c>
      <c r="T38" s="40">
        <v>-74774</v>
      </c>
      <c r="U38" s="40"/>
      <c r="V38" s="40">
        <v>-21064</v>
      </c>
      <c r="X38" s="40">
        <v>0</v>
      </c>
    </row>
    <row r="39" spans="1:24" ht="12">
      <c r="A39" s="1" t="s">
        <v>55</v>
      </c>
      <c r="B39" s="2">
        <f>SUM(D39:X39)</f>
        <v>163356</v>
      </c>
      <c r="C39" s="2"/>
      <c r="D39" s="2">
        <v>14829</v>
      </c>
      <c r="E39" s="2"/>
      <c r="F39" s="2">
        <v>9875</v>
      </c>
      <c r="G39" s="2"/>
      <c r="H39" s="2">
        <v>59345</v>
      </c>
      <c r="I39" s="2"/>
      <c r="J39" s="2">
        <v>13819</v>
      </c>
      <c r="K39" s="2"/>
      <c r="L39" s="2">
        <v>1966</v>
      </c>
      <c r="M39" s="2"/>
      <c r="N39" s="2">
        <v>-22920</v>
      </c>
      <c r="O39" s="2"/>
      <c r="P39" s="2">
        <v>-24808</v>
      </c>
      <c r="R39" s="2">
        <v>6688</v>
      </c>
      <c r="T39" s="2">
        <v>19182</v>
      </c>
      <c r="U39" s="2"/>
      <c r="V39" s="2">
        <v>-28651</v>
      </c>
      <c r="X39" s="2">
        <v>114031</v>
      </c>
    </row>
    <row r="40" spans="1:24" s="21" customFormat="1" ht="12">
      <c r="A40" s="21" t="s">
        <v>56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R40" s="22"/>
      <c r="T40" s="22"/>
      <c r="U40" s="22"/>
      <c r="V40" s="22"/>
      <c r="X40" s="22"/>
    </row>
    <row r="41" spans="1:24" ht="12">
      <c r="A41" s="1" t="s">
        <v>58</v>
      </c>
      <c r="B41" s="8">
        <f>SUM(D41:X41)</f>
        <v>-520133</v>
      </c>
      <c r="C41" s="2"/>
      <c r="D41" s="8">
        <v>0</v>
      </c>
      <c r="E41" s="2"/>
      <c r="F41" s="8">
        <v>-63338</v>
      </c>
      <c r="G41" s="2"/>
      <c r="H41" s="8">
        <v>-334701</v>
      </c>
      <c r="I41" s="2"/>
      <c r="J41" s="8">
        <v>0</v>
      </c>
      <c r="K41" s="2"/>
      <c r="L41" s="8">
        <v>0</v>
      </c>
      <c r="M41" s="2"/>
      <c r="N41" s="8">
        <v>0</v>
      </c>
      <c r="O41" s="2"/>
      <c r="P41" s="8">
        <v>0</v>
      </c>
      <c r="R41" s="8"/>
      <c r="T41" s="8">
        <v>0</v>
      </c>
      <c r="U41" s="41"/>
      <c r="V41" s="8">
        <v>-2094</v>
      </c>
      <c r="X41" s="8">
        <v>-120000</v>
      </c>
    </row>
    <row r="42" spans="1:24" s="21" customFormat="1" ht="12">
      <c r="A42" s="21" t="s">
        <v>57</v>
      </c>
      <c r="B42" s="44">
        <f>SUM(D42:X42)</f>
        <v>299850</v>
      </c>
      <c r="C42" s="22"/>
      <c r="D42" s="44">
        <f>SUM(D38:D41)</f>
        <v>-44474</v>
      </c>
      <c r="E42" s="22"/>
      <c r="F42" s="44">
        <f>SUM(F38:F41)</f>
        <v>-144447</v>
      </c>
      <c r="G42" s="22"/>
      <c r="H42" s="44">
        <f>SUM(H38:H41)</f>
        <v>368022</v>
      </c>
      <c r="I42" s="22"/>
      <c r="J42" s="44">
        <f>SUM(J38:J41)</f>
        <v>40052</v>
      </c>
      <c r="K42" s="22"/>
      <c r="L42" s="44">
        <f>SUM(L38:L41)</f>
        <v>110360</v>
      </c>
      <c r="M42" s="22"/>
      <c r="N42" s="44">
        <f>SUM(N38:N41)</f>
        <v>102688</v>
      </c>
      <c r="O42" s="22"/>
      <c r="P42" s="44">
        <f>SUM(P38:P41)</f>
        <v>3606</v>
      </c>
      <c r="R42" s="44">
        <f>SUM(R38:R41)</f>
        <v>-22587</v>
      </c>
      <c r="T42" s="45">
        <f>SUM(T38:T41)</f>
        <v>-55592</v>
      </c>
      <c r="U42" s="54"/>
      <c r="V42" s="45">
        <f>SUM(V38:V41)</f>
        <v>-51809</v>
      </c>
      <c r="X42" s="45">
        <f>SUM(X38:X41)</f>
        <v>-5969</v>
      </c>
    </row>
    <row r="43" spans="2:24" ht="1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R43" s="2"/>
      <c r="T43" s="2"/>
      <c r="U43" s="2"/>
      <c r="V43" s="2"/>
      <c r="X43" s="2"/>
    </row>
    <row r="44" spans="1:24" s="21" customFormat="1" ht="12">
      <c r="A44" s="21" t="s">
        <v>61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R44" s="22"/>
      <c r="T44" s="22"/>
      <c r="U44" s="22"/>
      <c r="V44" s="22"/>
      <c r="X44" s="22"/>
    </row>
    <row r="45" spans="1:24" ht="12">
      <c r="A45" s="1" t="s">
        <v>54</v>
      </c>
      <c r="B45" s="41">
        <f>SUM(D45:X45)</f>
        <v>172430</v>
      </c>
      <c r="C45" s="2"/>
      <c r="D45" s="41">
        <v>0</v>
      </c>
      <c r="E45" s="2"/>
      <c r="F45" s="41">
        <v>48189</v>
      </c>
      <c r="G45" s="2"/>
      <c r="H45" s="41">
        <f>71032+1</f>
        <v>71033</v>
      </c>
      <c r="I45" s="2"/>
      <c r="J45" s="41">
        <v>3339</v>
      </c>
      <c r="K45" s="2"/>
      <c r="L45" s="41">
        <v>6766</v>
      </c>
      <c r="M45" s="2"/>
      <c r="N45" s="41">
        <v>12523</v>
      </c>
      <c r="O45" s="2"/>
      <c r="P45" s="41">
        <v>29475</v>
      </c>
      <c r="R45" s="41">
        <v>0</v>
      </c>
      <c r="T45" s="41">
        <v>-1523</v>
      </c>
      <c r="U45" s="41"/>
      <c r="V45" s="41">
        <v>2628</v>
      </c>
      <c r="X45" s="41">
        <v>0</v>
      </c>
    </row>
    <row r="46" spans="1:24" s="21" customFormat="1" ht="12">
      <c r="A46" s="21" t="s">
        <v>59</v>
      </c>
      <c r="B46" s="22">
        <f>SUM(D46:X46)</f>
        <v>24022</v>
      </c>
      <c r="C46" s="22"/>
      <c r="D46" s="22">
        <v>0</v>
      </c>
      <c r="E46" s="22"/>
      <c r="F46" s="22">
        <v>5101</v>
      </c>
      <c r="G46" s="22"/>
      <c r="H46" s="22">
        <v>9156</v>
      </c>
      <c r="I46" s="22"/>
      <c r="J46" s="22">
        <v>0</v>
      </c>
      <c r="K46" s="22"/>
      <c r="L46" s="22">
        <v>0</v>
      </c>
      <c r="M46" s="22"/>
      <c r="N46" s="22">
        <v>3436</v>
      </c>
      <c r="O46" s="22"/>
      <c r="P46" s="22">
        <v>1899</v>
      </c>
      <c r="R46" s="22">
        <v>0</v>
      </c>
      <c r="T46" s="22">
        <v>3427</v>
      </c>
      <c r="U46" s="22"/>
      <c r="V46" s="22">
        <v>0</v>
      </c>
      <c r="X46" s="22">
        <v>1003</v>
      </c>
    </row>
    <row r="47" spans="1:24" ht="12">
      <c r="A47" s="1" t="s">
        <v>60</v>
      </c>
      <c r="B47" s="8">
        <f>SUM(D47:X47)</f>
        <v>-5016</v>
      </c>
      <c r="C47" s="2"/>
      <c r="D47" s="8">
        <v>0</v>
      </c>
      <c r="E47" s="2"/>
      <c r="F47" s="8">
        <v>0</v>
      </c>
      <c r="G47" s="2"/>
      <c r="H47" s="8">
        <v>0</v>
      </c>
      <c r="I47" s="2"/>
      <c r="J47" s="8">
        <v>0</v>
      </c>
      <c r="K47" s="2"/>
      <c r="L47" s="8">
        <v>0</v>
      </c>
      <c r="M47" s="2"/>
      <c r="N47" s="8"/>
      <c r="O47" s="2"/>
      <c r="P47" s="8">
        <v>0</v>
      </c>
      <c r="R47" s="8">
        <v>0</v>
      </c>
      <c r="T47" s="8">
        <v>0</v>
      </c>
      <c r="U47" s="41"/>
      <c r="V47" s="8">
        <v>0</v>
      </c>
      <c r="X47" s="8">
        <v>-5016</v>
      </c>
    </row>
    <row r="48" spans="1:24" s="21" customFormat="1" ht="12">
      <c r="A48" s="21" t="s">
        <v>66</v>
      </c>
      <c r="B48" s="23">
        <f>SUM(D48:X48)</f>
        <v>191436</v>
      </c>
      <c r="C48" s="22"/>
      <c r="D48" s="23">
        <f>SUM(D45:D47)</f>
        <v>0</v>
      </c>
      <c r="E48" s="22"/>
      <c r="F48" s="23">
        <f>SUM(F45:F47)</f>
        <v>53290</v>
      </c>
      <c r="G48" s="22"/>
      <c r="H48" s="23">
        <f>SUM(H45:H47)</f>
        <v>80189</v>
      </c>
      <c r="I48" s="22"/>
      <c r="J48" s="23">
        <f>SUM(J45:J47)</f>
        <v>3339</v>
      </c>
      <c r="K48" s="22"/>
      <c r="L48" s="23">
        <f>SUM(L45:L47)</f>
        <v>6766</v>
      </c>
      <c r="M48" s="22"/>
      <c r="N48" s="23">
        <f>SUM(N45:N47)</f>
        <v>15959</v>
      </c>
      <c r="O48" s="22"/>
      <c r="P48" s="23">
        <f>SUM(P45:P47)</f>
        <v>31374</v>
      </c>
      <c r="R48" s="23">
        <f>SUM(R45:R47)</f>
        <v>0</v>
      </c>
      <c r="T48" s="23">
        <f>SUM(T45:T47)</f>
        <v>1904</v>
      </c>
      <c r="U48" s="24"/>
      <c r="V48" s="23">
        <f>SUM(V45:V47)</f>
        <v>2628</v>
      </c>
      <c r="X48" s="23">
        <f>SUM(X45:X47)</f>
        <v>-4013</v>
      </c>
    </row>
    <row r="49" spans="2:24" ht="1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R49" s="2"/>
      <c r="T49" s="2"/>
      <c r="U49" s="2"/>
      <c r="V49" s="2"/>
      <c r="X49" s="2"/>
    </row>
    <row r="50" spans="1:24" s="21" customFormat="1" ht="12.75" thickBot="1">
      <c r="A50" s="21" t="s">
        <v>62</v>
      </c>
      <c r="B50" s="42">
        <f>SUM(D50:X50)</f>
        <v>491286</v>
      </c>
      <c r="C50" s="22"/>
      <c r="D50" s="42">
        <f>D42+D48</f>
        <v>-44474</v>
      </c>
      <c r="E50" s="22"/>
      <c r="F50" s="42">
        <f>F42+F48</f>
        <v>-91157</v>
      </c>
      <c r="G50" s="22"/>
      <c r="H50" s="42">
        <f>H42+H48</f>
        <v>448211</v>
      </c>
      <c r="I50" s="22"/>
      <c r="J50" s="42">
        <f>J42+J48</f>
        <v>43391</v>
      </c>
      <c r="K50" s="22"/>
      <c r="L50" s="42">
        <f>L42+L48</f>
        <v>117126</v>
      </c>
      <c r="M50" s="22"/>
      <c r="N50" s="42">
        <f>N42+N48</f>
        <v>118647</v>
      </c>
      <c r="O50" s="22"/>
      <c r="P50" s="42">
        <f>P42+P48</f>
        <v>34980</v>
      </c>
      <c r="R50" s="42">
        <f>R42+R48</f>
        <v>-22587</v>
      </c>
      <c r="T50" s="42">
        <f>T42+T48</f>
        <v>-53688</v>
      </c>
      <c r="U50" s="43"/>
      <c r="V50" s="42">
        <f>V42+V48</f>
        <v>-49181</v>
      </c>
      <c r="X50" s="42">
        <f>X42+X48</f>
        <v>-9982</v>
      </c>
    </row>
    <row r="51" spans="2:18" ht="12.75" thickTop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R51" s="50"/>
    </row>
    <row r="52" spans="2:18" ht="1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R52" s="2"/>
    </row>
    <row r="53" spans="2:18" ht="1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R53" s="2"/>
    </row>
    <row r="54" spans="2:18" ht="1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R54" s="2"/>
    </row>
    <row r="55" spans="2:18" ht="1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R55" s="2"/>
    </row>
    <row r="56" spans="2:18" ht="1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R56" s="2"/>
    </row>
    <row r="57" spans="2:18" ht="1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R57" s="2"/>
    </row>
    <row r="58" spans="2:18" ht="1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R58" s="2"/>
    </row>
    <row r="59" spans="2:18" ht="12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R59" s="2"/>
    </row>
    <row r="60" spans="2:18" ht="1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R60" s="2"/>
    </row>
    <row r="61" spans="2:18" ht="1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R61" s="2"/>
    </row>
    <row r="62" spans="2:18" ht="1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R62" s="2"/>
    </row>
    <row r="63" spans="2:18" ht="1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R63" s="2"/>
    </row>
    <row r="64" spans="2:18" ht="1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R64" s="2"/>
    </row>
    <row r="65" spans="2:18" ht="1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R65" s="2"/>
    </row>
    <row r="66" spans="2:18" ht="1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R66" s="2"/>
    </row>
    <row r="67" spans="2:18" ht="1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R67" s="2"/>
    </row>
    <row r="68" ht="12">
      <c r="R68" s="2"/>
    </row>
    <row r="69" ht="12">
      <c r="R69" s="2"/>
    </row>
    <row r="70" ht="12">
      <c r="R70" s="2"/>
    </row>
    <row r="71" ht="12">
      <c r="R71" s="2"/>
    </row>
    <row r="72" ht="12">
      <c r="R72" s="2"/>
    </row>
    <row r="73" ht="12">
      <c r="R73" s="2"/>
    </row>
    <row r="74" ht="12">
      <c r="R74" s="2"/>
    </row>
    <row r="75" ht="12">
      <c r="R75" s="2"/>
    </row>
    <row r="76" ht="12">
      <c r="R76" s="2"/>
    </row>
    <row r="77" ht="12">
      <c r="R77" s="2"/>
    </row>
    <row r="78" ht="12">
      <c r="R78" s="2"/>
    </row>
    <row r="79" ht="12">
      <c r="R79" s="2"/>
    </row>
  </sheetData>
  <sheetProtection/>
  <mergeCells count="6">
    <mergeCell ref="A31:X31"/>
    <mergeCell ref="A32:X32"/>
    <mergeCell ref="A3:X3"/>
    <mergeCell ref="A4:X4"/>
    <mergeCell ref="A6:X6"/>
    <mergeCell ref="A7:X7"/>
  </mergeCells>
  <printOptions horizontalCentered="1"/>
  <pageMargins left="0.25" right="0.25" top="0.5" bottom="0.5" header="0.5" footer="0.5"/>
  <pageSetup fitToHeight="1" fitToWidth="1"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Analysis C-2B1</dc:title>
  <dc:subject>Auxiliary Rev &amp; Exp and Fund Balance</dc:subject>
  <dc:creator>Accounting Services</dc:creator>
  <cp:keywords>Auxiliary Enterprise Funds</cp:keywords>
  <dc:description>Sheet 1 is for Analysis of Revenues &amp; Expenditures of Auxiliaries
Sheet 2 is for Analysis of Fund Balance of Auxiliaries</dc:description>
  <cp:lastModifiedBy>acstm4</cp:lastModifiedBy>
  <cp:lastPrinted>2007-08-15T14:20:04Z</cp:lastPrinted>
  <dcterms:created xsi:type="dcterms:W3CDTF">1999-07-27T20:03:38Z</dcterms:created>
  <dcterms:modified xsi:type="dcterms:W3CDTF">2007-08-15T14:20:09Z</dcterms:modified>
  <cp:category/>
  <cp:version/>
  <cp:contentType/>
  <cp:contentStatus/>
</cp:coreProperties>
</file>