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law'!$A$13:$O$85</definedName>
    <definedName name="_xlnm.Print_Area" localSheetId="0">'c2a law'!$A$13:$O$85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<sst xmlns="http://schemas.openxmlformats.org/spreadsheetml/2006/main" count="247" uniqueCount="63">
  <si>
    <t xml:space="preserve"> PAUL M. HEBERT LAW CENTER</t>
  </si>
  <si>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</si>
  <si>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</si>
  <si>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</si>
  <si>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</si>
  <si>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</si>
  <si>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</si>
  <si>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</si>
  <si>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</si>
  <si>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</si>
  <si>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</si>
  <si>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</si>
  <si>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</si>
  <si>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</si>
  <si>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 xml:space="preserve">ANALYSIS C-2A                                             ANALYSIS OF CURRENT UNRESTRICTED FUND EXPENDITURES                                             ANALYSIS C-2A  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</si>
  <si>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</si>
  <si>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</si>
  <si>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</si>
  <si>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</si>
  <si>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</si>
  <si>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</si>
  <si>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</si>
  <si>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</si>
  <si>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</si>
  <si>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</si>
  <si>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</si>
  <si>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</si>
  <si>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</si>
  <si>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       Total expenditures 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</si>
  <si>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</si>
  <si>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</si>
  <si>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</si>
  <si>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</si>
  <si>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Center for civil law studies </t>
  </si>
  <si>
    <t xml:space="preserve">   Lecture series and conferences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</si>
  <si>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</si>
  <si>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</si>
  <si>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</si>
  <si>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</si>
  <si>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</si>
  <si>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</si>
  <si>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</si>
  <si>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</si>
  <si>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Allocation from LSU and System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</si>
  <si>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</si>
  <si>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</si>
  <si>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</si>
  <si>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</si>
  <si>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</si>
  <si>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</si>
  <si>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</si>
  <si>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</si>
  <si>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</si>
  <si>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</si>
  <si>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</si>
  <si>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</si>
  <si>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</si>
  <si>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</si>
  <si>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</si>
  <si>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</si>
  <si>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</si>
  <si>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FOR THE YEAR ENDED JUNE 30, 2008</t>
  </si>
  <si>
    <t xml:space="preserve">    Legal research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</si>
</sst>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37" fontId="3" fillId="33" borderId="0" xfId="0" applyFont="1" applyFill="1" applyAlignment="1">
      <alignment vertical="center"/>
    </xf>
    <xf numFmtId="37" fontId="3" fillId="33" borderId="0" xfId="0" applyFont="1" applyFill="1" applyAlignment="1" applyProtection="1">
      <alignment vertical="center"/>
      <protection/>
    </xf>
    <xf numFmtId="37" fontId="3" fillId="33" borderId="11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37" fontId="3" fillId="33" borderId="13" xfId="0" applyFont="1" applyFill="1" applyBorder="1" applyAlignment="1">
      <alignment vertical="center"/>
    </xf>
    <xf numFmtId="37" fontId="3" fillId="33" borderId="14" xfId="0" applyFont="1" applyFill="1" applyBorder="1" applyAlignment="1" applyProtection="1">
      <alignment vertical="center"/>
      <protection/>
    </xf>
    <xf numFmtId="37" fontId="3" fillId="33" borderId="0" xfId="0" applyFont="1" applyFill="1" applyBorder="1" applyAlignment="1" applyProtection="1">
      <alignment vertical="center"/>
      <protection/>
    </xf>
    <xf numFmtId="37" fontId="3" fillId="33" borderId="0" xfId="0" applyFont="1" applyFill="1" applyBorder="1" applyAlignment="1" applyProtection="1">
      <alignment horizontal="center" vertical="center"/>
      <protection/>
    </xf>
    <xf numFmtId="37" fontId="3" fillId="33" borderId="0" xfId="0" applyFont="1" applyFill="1" applyBorder="1" applyAlignment="1">
      <alignment horizontal="center" vertical="center"/>
    </xf>
    <xf numFmtId="37" fontId="3" fillId="33" borderId="15" xfId="0" applyFont="1" applyFill="1" applyBorder="1" applyAlignment="1" applyProtection="1">
      <alignment vertical="center"/>
      <protection/>
    </xf>
    <xf numFmtId="37" fontId="3" fillId="33" borderId="16" xfId="0" applyFont="1" applyFill="1" applyBorder="1" applyAlignment="1" applyProtection="1">
      <alignment vertical="center"/>
      <protection/>
    </xf>
    <xf numFmtId="37" fontId="3" fillId="33" borderId="17" xfId="0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Border="1" applyAlignment="1" applyProtection="1">
      <alignment vertical="center"/>
      <protection/>
    </xf>
    <xf numFmtId="37" fontId="2" fillId="0" borderId="0" xfId="0" applyFont="1" applyFill="1" applyAlignment="1" applyProtection="1" quotePrefix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 applyProtection="1" quotePrefix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horizontal="left" vertical="center"/>
      <protection/>
    </xf>
    <xf numFmtId="37" fontId="3" fillId="33" borderId="14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>
      <alignment horizontal="center" vertical="center"/>
    </xf>
    <xf numFmtId="37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6"/>
  <sheetViews>
    <sheetView showGridLines="0" tabSelected="1" zoomScalePageLayoutView="0" workbookViewId="0" topLeftCell="A1">
      <selection activeCell="A1" sqref="A1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ht="12.75" thickBot="1"/>
    <row r="2" spans="1:15" s="5" customFormat="1" ht="10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41" s="5" customFormat="1" ht="12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8.25" customHeight="1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1"/>
      <c r="M4" s="11"/>
      <c r="N4" s="11"/>
      <c r="O4" s="1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2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2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0.5" customHeight="1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">
      <c r="A10" s="2"/>
      <c r="B10" s="2"/>
      <c r="C10" s="2"/>
      <c r="D10" s="2"/>
      <c r="E10" s="2"/>
      <c r="F10" s="2"/>
      <c r="G10" s="2"/>
      <c r="H10" s="2"/>
      <c r="I10" s="3" t="s">
        <v>1</v>
      </c>
      <c r="J10" s="2"/>
      <c r="K10" s="2"/>
      <c r="L10" s="2"/>
      <c r="M10" s="3" t="s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2">
      <c r="A11" s="18"/>
      <c r="B11" s="2"/>
      <c r="C11" s="4" t="s">
        <v>3</v>
      </c>
      <c r="D11" s="20"/>
      <c r="E11" s="4" t="s">
        <v>4</v>
      </c>
      <c r="F11" s="20"/>
      <c r="G11" s="4" t="s">
        <v>5</v>
      </c>
      <c r="H11" s="20"/>
      <c r="I11" s="4" t="s">
        <v>6</v>
      </c>
      <c r="J11" s="20"/>
      <c r="K11" s="4" t="s">
        <v>7</v>
      </c>
      <c r="L11" s="20"/>
      <c r="M11" s="4" t="s">
        <v>8</v>
      </c>
      <c r="N11" s="20"/>
      <c r="O11" s="4" t="s">
        <v>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9" customFormat="1" ht="13.5" customHeight="1">
      <c r="A13" s="18" t="s">
        <v>15</v>
      </c>
      <c r="B13" s="21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9" customFormat="1" ht="13.5" customHeight="1">
      <c r="A14" s="18"/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9" customFormat="1" ht="13.5" customHeight="1">
      <c r="A15" s="18" t="s">
        <v>10</v>
      </c>
      <c r="B15" s="21" t="s">
        <v>12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9" customFormat="1" ht="13.5" customHeight="1">
      <c r="A16" s="18" t="s">
        <v>29</v>
      </c>
      <c r="B16" s="21" t="s">
        <v>12</v>
      </c>
      <c r="C16" s="25">
        <f>SUM(E16:O16)</f>
        <v>740255</v>
      </c>
      <c r="D16" s="23"/>
      <c r="E16" s="25">
        <v>229122</v>
      </c>
      <c r="F16" s="23"/>
      <c r="G16" s="25">
        <v>33995</v>
      </c>
      <c r="H16" s="23"/>
      <c r="I16" s="25">
        <v>64757</v>
      </c>
      <c r="J16" s="23"/>
      <c r="K16" s="25">
        <v>13103</v>
      </c>
      <c r="L16" s="23"/>
      <c r="M16" s="25">
        <v>397679</v>
      </c>
      <c r="N16" s="23"/>
      <c r="O16" s="25">
        <v>1599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9" customFormat="1" ht="13.5" customHeight="1">
      <c r="A17" s="18" t="s">
        <v>30</v>
      </c>
      <c r="B17" s="21" t="s">
        <v>12</v>
      </c>
      <c r="C17" s="23">
        <f>SUM(E17:O17)</f>
        <v>7485817</v>
      </c>
      <c r="D17" s="23"/>
      <c r="E17" s="23">
        <v>5111807</v>
      </c>
      <c r="F17" s="23"/>
      <c r="G17" s="23">
        <v>289114</v>
      </c>
      <c r="H17" s="23"/>
      <c r="I17" s="23">
        <v>1388456</v>
      </c>
      <c r="J17" s="23"/>
      <c r="K17" s="23">
        <v>230552</v>
      </c>
      <c r="L17" s="23"/>
      <c r="M17" s="23">
        <v>420809</v>
      </c>
      <c r="N17" s="23"/>
      <c r="O17" s="23">
        <v>45079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9" customFormat="1" ht="13.5" customHeight="1">
      <c r="A18" s="18" t="s">
        <v>31</v>
      </c>
      <c r="B18" s="21" t="s">
        <v>12</v>
      </c>
      <c r="C18" s="23">
        <f>SUM(E18:O18)</f>
        <v>22943</v>
      </c>
      <c r="D18" s="23"/>
      <c r="E18" s="23">
        <v>0</v>
      </c>
      <c r="F18" s="23"/>
      <c r="G18" s="23">
        <v>1165</v>
      </c>
      <c r="H18" s="23"/>
      <c r="I18" s="23">
        <v>0</v>
      </c>
      <c r="J18" s="23"/>
      <c r="K18" s="23">
        <v>8572</v>
      </c>
      <c r="L18" s="23"/>
      <c r="M18" s="23">
        <v>13206</v>
      </c>
      <c r="N18" s="23"/>
      <c r="O18" s="23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9" customFormat="1" ht="13.5" customHeight="1">
      <c r="A19" s="18" t="s">
        <v>32</v>
      </c>
      <c r="B19" s="21" t="s">
        <v>12</v>
      </c>
      <c r="C19" s="24">
        <f>SUM(E19:O19)</f>
        <v>327284</v>
      </c>
      <c r="D19" s="23"/>
      <c r="E19" s="24">
        <v>218600</v>
      </c>
      <c r="F19" s="23"/>
      <c r="G19" s="24">
        <v>1000</v>
      </c>
      <c r="H19" s="23"/>
      <c r="I19" s="24">
        <v>55197</v>
      </c>
      <c r="J19" s="23"/>
      <c r="K19" s="24">
        <v>11500</v>
      </c>
      <c r="L19" s="23"/>
      <c r="M19" s="24">
        <v>40987</v>
      </c>
      <c r="N19" s="23"/>
      <c r="O19" s="24">
        <v>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9" customFormat="1" ht="13.5" customHeight="1">
      <c r="A20" s="18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9" customFormat="1" ht="13.5" customHeight="1">
      <c r="A21" s="18" t="s">
        <v>21</v>
      </c>
      <c r="B21" s="21" t="s">
        <v>12</v>
      </c>
      <c r="C21" s="24">
        <f>SUM(E21:O21)</f>
        <v>8576299</v>
      </c>
      <c r="D21" s="23"/>
      <c r="E21" s="24">
        <f>SUM(E16:E19)</f>
        <v>5559529</v>
      </c>
      <c r="F21" s="23"/>
      <c r="G21" s="24">
        <f>SUM(G16:G19)</f>
        <v>325274</v>
      </c>
      <c r="H21" s="23"/>
      <c r="I21" s="24">
        <f>SUM(I16:I19)</f>
        <v>1508410</v>
      </c>
      <c r="J21" s="23"/>
      <c r="K21" s="24">
        <f>SUM(K16:K19)</f>
        <v>263727</v>
      </c>
      <c r="L21" s="23"/>
      <c r="M21" s="24">
        <f>SUM(M16:M19)</f>
        <v>872681</v>
      </c>
      <c r="N21" s="23"/>
      <c r="O21" s="24">
        <f>SUM(O16:O19)</f>
        <v>46678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9" customFormat="1" ht="13.5" customHeight="1">
      <c r="A22" s="18"/>
      <c r="B22" s="21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19" customFormat="1" ht="13.5" customHeight="1">
      <c r="A23" s="18" t="s">
        <v>11</v>
      </c>
      <c r="B23" s="21" t="s">
        <v>12</v>
      </c>
      <c r="C23" s="23" t="s">
        <v>12</v>
      </c>
      <c r="D23" s="23"/>
      <c r="E23" s="23" t="s">
        <v>12</v>
      </c>
      <c r="F23" s="23" t="s">
        <v>12</v>
      </c>
      <c r="G23" s="23" t="s">
        <v>12</v>
      </c>
      <c r="H23" s="23" t="s">
        <v>12</v>
      </c>
      <c r="I23" s="23" t="s">
        <v>12</v>
      </c>
      <c r="J23" s="23" t="s">
        <v>12</v>
      </c>
      <c r="K23" s="23" t="s">
        <v>12</v>
      </c>
      <c r="L23" s="23" t="s">
        <v>12</v>
      </c>
      <c r="M23" s="23" t="s">
        <v>12</v>
      </c>
      <c r="N23" s="23" t="s">
        <v>12</v>
      </c>
      <c r="O23" s="23" t="s">
        <v>12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19" customFormat="1" ht="13.5" customHeight="1">
      <c r="A24" s="18" t="s">
        <v>33</v>
      </c>
      <c r="B24" s="21" t="s">
        <v>12</v>
      </c>
      <c r="C24" s="23">
        <f>SUM(E24:O24)</f>
        <v>437322</v>
      </c>
      <c r="D24" s="23"/>
      <c r="E24" s="23">
        <v>321428</v>
      </c>
      <c r="F24" s="23"/>
      <c r="G24" s="23">
        <v>21432</v>
      </c>
      <c r="H24" s="23"/>
      <c r="I24" s="23">
        <v>84468</v>
      </c>
      <c r="J24" s="23"/>
      <c r="K24" s="23">
        <v>0</v>
      </c>
      <c r="L24" s="23"/>
      <c r="M24" s="23">
        <v>9994</v>
      </c>
      <c r="N24" s="23"/>
      <c r="O24" s="23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19" customFormat="1" ht="13.5" customHeight="1">
      <c r="A25" s="18" t="s">
        <v>62</v>
      </c>
      <c r="B25" s="21" t="s">
        <v>12</v>
      </c>
      <c r="C25" s="24">
        <f>SUM(E25:O25)</f>
        <v>309189</v>
      </c>
      <c r="D25" s="23"/>
      <c r="E25" s="24">
        <v>247083</v>
      </c>
      <c r="F25" s="23"/>
      <c r="G25" s="24">
        <v>0</v>
      </c>
      <c r="H25" s="23"/>
      <c r="I25" s="24">
        <v>62106</v>
      </c>
      <c r="J25" s="23"/>
      <c r="K25" s="24">
        <v>0</v>
      </c>
      <c r="L25" s="23"/>
      <c r="M25" s="24">
        <v>0</v>
      </c>
      <c r="N25" s="23"/>
      <c r="O25" s="24">
        <v>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19" customFormat="1" ht="13.5" customHeight="1">
      <c r="A26" s="18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9" customFormat="1" ht="13.5" customHeight="1">
      <c r="A27" s="18" t="s">
        <v>22</v>
      </c>
      <c r="B27" s="21" t="s">
        <v>12</v>
      </c>
      <c r="C27" s="24">
        <f>SUM(E27:O27)</f>
        <v>746511</v>
      </c>
      <c r="D27" s="23"/>
      <c r="E27" s="24">
        <f>SUM(E24:E25)</f>
        <v>568511</v>
      </c>
      <c r="F27" s="23"/>
      <c r="G27" s="24">
        <f>SUM(G24:G25)</f>
        <v>21432</v>
      </c>
      <c r="H27" s="23"/>
      <c r="I27" s="24">
        <f>SUM(I24:I25)</f>
        <v>146574</v>
      </c>
      <c r="J27" s="23"/>
      <c r="K27" s="24">
        <f>SUM(K24:K25)</f>
        <v>0</v>
      </c>
      <c r="L27" s="23"/>
      <c r="M27" s="24">
        <f>SUM(M24:M25)</f>
        <v>9994</v>
      </c>
      <c r="N27" s="23"/>
      <c r="O27" s="24">
        <f>SUM(O24:O25)</f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19" customFormat="1" ht="13.5" customHeight="1">
      <c r="A28" s="18"/>
      <c r="B28" s="21" t="s">
        <v>12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19" customFormat="1" ht="13.5" customHeight="1">
      <c r="A29" s="18" t="s">
        <v>16</v>
      </c>
      <c r="B29" s="21" t="s">
        <v>12</v>
      </c>
      <c r="C29" s="23" t="s">
        <v>12</v>
      </c>
      <c r="D29" s="23"/>
      <c r="E29" s="23" t="s">
        <v>12</v>
      </c>
      <c r="F29" s="23" t="s">
        <v>12</v>
      </c>
      <c r="G29" s="23" t="s">
        <v>12</v>
      </c>
      <c r="H29" s="23" t="s">
        <v>12</v>
      </c>
      <c r="I29" s="23" t="s">
        <v>12</v>
      </c>
      <c r="J29" s="23" t="s">
        <v>12</v>
      </c>
      <c r="K29" s="23" t="s">
        <v>12</v>
      </c>
      <c r="L29" s="23" t="s">
        <v>12</v>
      </c>
      <c r="M29" s="23" t="s">
        <v>12</v>
      </c>
      <c r="N29" s="23" t="s">
        <v>12</v>
      </c>
      <c r="O29" s="23" t="s">
        <v>12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19" customFormat="1" ht="13.5" customHeight="1">
      <c r="A30" s="18" t="s">
        <v>34</v>
      </c>
      <c r="B30" s="21" t="s">
        <v>12</v>
      </c>
      <c r="C30" s="23">
        <f>SUM(E30:O30)</f>
        <v>12121</v>
      </c>
      <c r="D30" s="23"/>
      <c r="E30" s="23">
        <v>0</v>
      </c>
      <c r="F30" s="23"/>
      <c r="G30" s="23">
        <v>0</v>
      </c>
      <c r="H30" s="23"/>
      <c r="I30" s="23">
        <v>0</v>
      </c>
      <c r="J30" s="23"/>
      <c r="K30" s="23">
        <v>0</v>
      </c>
      <c r="L30" s="23"/>
      <c r="M30" s="23">
        <v>12121</v>
      </c>
      <c r="N30" s="23"/>
      <c r="O30" s="23">
        <v>0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9" customFormat="1" ht="13.5" customHeight="1">
      <c r="A31" s="18" t="s">
        <v>35</v>
      </c>
      <c r="B31" s="21" t="s">
        <v>12</v>
      </c>
      <c r="C31" s="22">
        <f>SUM(E31:O31)</f>
        <v>552</v>
      </c>
      <c r="D31" s="23"/>
      <c r="E31" s="22">
        <v>0</v>
      </c>
      <c r="F31" s="23"/>
      <c r="G31" s="22">
        <v>0</v>
      </c>
      <c r="H31" s="23"/>
      <c r="I31" s="22">
        <v>0</v>
      </c>
      <c r="J31" s="23"/>
      <c r="K31" s="22">
        <v>0</v>
      </c>
      <c r="L31" s="23"/>
      <c r="M31" s="22">
        <v>552</v>
      </c>
      <c r="N31" s="23"/>
      <c r="O31" s="22">
        <v>0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19" customFormat="1" ht="13.5" customHeight="1">
      <c r="A32" s="18" t="s">
        <v>36</v>
      </c>
      <c r="B32" s="21"/>
      <c r="C32" s="29">
        <f>SUM(E32:O32)</f>
        <v>25864</v>
      </c>
      <c r="D32" s="23"/>
      <c r="E32" s="24">
        <v>0</v>
      </c>
      <c r="F32" s="23"/>
      <c r="G32" s="24">
        <v>20400</v>
      </c>
      <c r="H32" s="23"/>
      <c r="I32" s="24">
        <v>0</v>
      </c>
      <c r="J32" s="23"/>
      <c r="K32" s="24">
        <v>5084</v>
      </c>
      <c r="L32" s="23"/>
      <c r="M32" s="24">
        <v>380</v>
      </c>
      <c r="N32" s="23"/>
      <c r="O32" s="24">
        <v>0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19" customFormat="1" ht="13.5" customHeight="1">
      <c r="A33" s="18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9" customFormat="1" ht="13.5" customHeight="1">
      <c r="A34" s="18" t="s">
        <v>23</v>
      </c>
      <c r="B34" s="21" t="s">
        <v>12</v>
      </c>
      <c r="C34" s="24">
        <f>SUM(E34:O34)</f>
        <v>38537</v>
      </c>
      <c r="D34" s="23"/>
      <c r="E34" s="24">
        <f>SUM(E30:E32)</f>
        <v>0</v>
      </c>
      <c r="F34" s="23"/>
      <c r="G34" s="24">
        <f>SUM(G30:G32)</f>
        <v>20400</v>
      </c>
      <c r="H34" s="23"/>
      <c r="I34" s="24">
        <f>SUM(I30:I32)</f>
        <v>0</v>
      </c>
      <c r="J34" s="23"/>
      <c r="K34" s="24">
        <f>SUM(K30:K32)</f>
        <v>5084</v>
      </c>
      <c r="L34" s="23"/>
      <c r="M34" s="24">
        <f>SUM(M30:M32)</f>
        <v>13053</v>
      </c>
      <c r="N34" s="23"/>
      <c r="O34" s="24">
        <f>SUM(O30:O32)</f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9" customFormat="1" ht="13.5" customHeight="1">
      <c r="A35" s="18"/>
      <c r="B35" s="21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s="19" customFormat="1" ht="13.5" customHeight="1">
      <c r="A36" s="18" t="s">
        <v>17</v>
      </c>
      <c r="B36" s="21" t="s">
        <v>12</v>
      </c>
      <c r="C36" s="23" t="s">
        <v>12</v>
      </c>
      <c r="D36" s="23"/>
      <c r="E36" s="23" t="s">
        <v>12</v>
      </c>
      <c r="F36" s="23" t="s">
        <v>12</v>
      </c>
      <c r="G36" s="23" t="s">
        <v>12</v>
      </c>
      <c r="H36" s="23" t="s">
        <v>12</v>
      </c>
      <c r="I36" s="23" t="s">
        <v>12</v>
      </c>
      <c r="J36" s="23" t="s">
        <v>12</v>
      </c>
      <c r="K36" s="23" t="s">
        <v>12</v>
      </c>
      <c r="L36" s="23" t="s">
        <v>12</v>
      </c>
      <c r="M36" s="23" t="s">
        <v>12</v>
      </c>
      <c r="N36" s="23" t="s">
        <v>12</v>
      </c>
      <c r="O36" s="23" t="s">
        <v>12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s="19" customFormat="1" ht="13.5" customHeight="1">
      <c r="A37" s="18" t="s">
        <v>37</v>
      </c>
      <c r="B37" s="21" t="s">
        <v>12</v>
      </c>
      <c r="C37" s="22">
        <f>SUM(E37:O37)</f>
        <v>2786283</v>
      </c>
      <c r="D37" s="23"/>
      <c r="E37" s="22">
        <v>1067029</v>
      </c>
      <c r="F37" s="23"/>
      <c r="G37" s="22">
        <v>94612</v>
      </c>
      <c r="H37" s="23"/>
      <c r="I37" s="22">
        <v>278140</v>
      </c>
      <c r="J37" s="23"/>
      <c r="K37" s="22">
        <v>40089</v>
      </c>
      <c r="L37" s="23"/>
      <c r="M37" s="22">
        <v>794598</v>
      </c>
      <c r="N37" s="23"/>
      <c r="O37" s="22">
        <v>511815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s="19" customFormat="1" ht="13.5" customHeight="1">
      <c r="A38" s="18" t="s">
        <v>38</v>
      </c>
      <c r="B38" s="21" t="s">
        <v>12</v>
      </c>
      <c r="C38" s="29">
        <f>SUM(E38:O38)</f>
        <v>428101</v>
      </c>
      <c r="D38" s="23"/>
      <c r="E38" s="29">
        <v>243769</v>
      </c>
      <c r="F38" s="23"/>
      <c r="G38" s="29">
        <v>31743</v>
      </c>
      <c r="H38" s="23"/>
      <c r="I38" s="29">
        <v>61273</v>
      </c>
      <c r="J38" s="23"/>
      <c r="K38" s="29">
        <v>11486</v>
      </c>
      <c r="L38" s="23"/>
      <c r="M38" s="29">
        <v>79830</v>
      </c>
      <c r="N38" s="23"/>
      <c r="O38" s="29">
        <v>0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s="19" customFormat="1" ht="13.5" customHeight="1">
      <c r="A39" s="18"/>
      <c r="B39" s="21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s="19" customFormat="1" ht="13.5" customHeight="1">
      <c r="A40" s="18" t="s">
        <v>24</v>
      </c>
      <c r="B40" s="21" t="s">
        <v>12</v>
      </c>
      <c r="C40" s="24">
        <f>SUM(E40:O40)</f>
        <v>3214384</v>
      </c>
      <c r="D40" s="23"/>
      <c r="E40" s="24">
        <f>SUM(E37:E38)</f>
        <v>1310798</v>
      </c>
      <c r="F40" s="23"/>
      <c r="G40" s="24">
        <f>SUM(G37:G38)</f>
        <v>126355</v>
      </c>
      <c r="H40" s="23"/>
      <c r="I40" s="24">
        <f>SUM(I37:I38)</f>
        <v>339413</v>
      </c>
      <c r="J40" s="23"/>
      <c r="K40" s="24">
        <f>SUM(K37:K38)</f>
        <v>51575</v>
      </c>
      <c r="L40" s="23"/>
      <c r="M40" s="24">
        <f>SUM(M37:M38)</f>
        <v>874428</v>
      </c>
      <c r="N40" s="23"/>
      <c r="O40" s="24">
        <f>SUM(O37:O38)</f>
        <v>511815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s="19" customFormat="1" ht="13.5" customHeight="1">
      <c r="A41" s="18"/>
      <c r="B41" s="21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s="19" customFormat="1" ht="13.5" customHeight="1">
      <c r="A42" s="18" t="s">
        <v>18</v>
      </c>
      <c r="B42" s="21" t="s">
        <v>12</v>
      </c>
      <c r="C42" s="23" t="s">
        <v>12</v>
      </c>
      <c r="D42" s="23"/>
      <c r="E42" s="23" t="s">
        <v>12</v>
      </c>
      <c r="F42" s="23" t="s">
        <v>12</v>
      </c>
      <c r="G42" s="23" t="s">
        <v>12</v>
      </c>
      <c r="H42" s="23" t="s">
        <v>12</v>
      </c>
      <c r="I42" s="23" t="s">
        <v>12</v>
      </c>
      <c r="J42" s="23" t="s">
        <v>12</v>
      </c>
      <c r="K42" s="23" t="s">
        <v>12</v>
      </c>
      <c r="L42" s="23" t="s">
        <v>12</v>
      </c>
      <c r="M42" s="23" t="s">
        <v>12</v>
      </c>
      <c r="N42" s="23" t="s">
        <v>12</v>
      </c>
      <c r="O42" s="23" t="s">
        <v>12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s="19" customFormat="1" ht="13.5" customHeight="1">
      <c r="A43" s="18" t="s">
        <v>39</v>
      </c>
      <c r="B43" s="21" t="s">
        <v>12</v>
      </c>
      <c r="C43" s="23">
        <f>SUM(E43:O43)</f>
        <v>786685</v>
      </c>
      <c r="D43" s="23"/>
      <c r="E43" s="23">
        <v>383904</v>
      </c>
      <c r="F43" s="23"/>
      <c r="G43" s="23">
        <v>119176</v>
      </c>
      <c r="H43" s="23"/>
      <c r="I43" s="23">
        <v>116595</v>
      </c>
      <c r="J43" s="23"/>
      <c r="K43" s="23">
        <v>54427</v>
      </c>
      <c r="L43" s="23"/>
      <c r="M43" s="23">
        <v>108864</v>
      </c>
      <c r="N43" s="23"/>
      <c r="O43" s="23">
        <v>3719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s="19" customFormat="1" ht="13.5" customHeight="1">
      <c r="A44" s="18" t="s">
        <v>40</v>
      </c>
      <c r="B44" s="21" t="s">
        <v>12</v>
      </c>
      <c r="C44" s="23">
        <f>SUM(E44:O44)</f>
        <v>83036</v>
      </c>
      <c r="D44" s="23"/>
      <c r="E44" s="23">
        <v>33215</v>
      </c>
      <c r="F44" s="23"/>
      <c r="G44" s="23">
        <v>21589</v>
      </c>
      <c r="H44" s="23"/>
      <c r="I44" s="23">
        <v>6643</v>
      </c>
      <c r="J44" s="23"/>
      <c r="K44" s="23">
        <v>0</v>
      </c>
      <c r="L44" s="23"/>
      <c r="M44" s="23">
        <v>21589</v>
      </c>
      <c r="N44" s="23"/>
      <c r="O44" s="23">
        <v>0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s="19" customFormat="1" ht="13.5" customHeight="1">
      <c r="A45" s="18" t="s">
        <v>41</v>
      </c>
      <c r="B45" s="21" t="s">
        <v>12</v>
      </c>
      <c r="C45" s="23">
        <f>SUM(E45:O45)</f>
        <v>289422</v>
      </c>
      <c r="D45" s="23"/>
      <c r="E45" s="23">
        <v>188243</v>
      </c>
      <c r="F45" s="23"/>
      <c r="G45" s="23">
        <v>5055</v>
      </c>
      <c r="H45" s="23"/>
      <c r="I45" s="23">
        <v>48035</v>
      </c>
      <c r="J45" s="23"/>
      <c r="K45" s="23">
        <v>12364</v>
      </c>
      <c r="L45" s="23"/>
      <c r="M45" s="23">
        <v>19586</v>
      </c>
      <c r="N45" s="23"/>
      <c r="O45" s="23">
        <v>16139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s="19" customFormat="1" ht="13.5" customHeight="1">
      <c r="A46" s="18" t="s">
        <v>42</v>
      </c>
      <c r="B46" s="21" t="s">
        <v>12</v>
      </c>
      <c r="C46" s="24">
        <f>SUM(E46:O46)</f>
        <v>16332</v>
      </c>
      <c r="D46" s="23"/>
      <c r="E46" s="24">
        <v>1045</v>
      </c>
      <c r="F46" s="23"/>
      <c r="G46" s="24">
        <v>0</v>
      </c>
      <c r="H46" s="23"/>
      <c r="I46" s="24">
        <v>263</v>
      </c>
      <c r="J46" s="23"/>
      <c r="K46" s="24">
        <v>4273</v>
      </c>
      <c r="L46" s="23"/>
      <c r="M46" s="24">
        <v>9088</v>
      </c>
      <c r="N46" s="23"/>
      <c r="O46" s="24">
        <v>1663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s="19" customFormat="1" ht="13.5" customHeight="1">
      <c r="A47" s="18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41" s="19" customFormat="1" ht="13.5" customHeight="1">
      <c r="A48" s="18" t="s">
        <v>25</v>
      </c>
      <c r="B48" s="21" t="s">
        <v>12</v>
      </c>
      <c r="C48" s="24">
        <f>SUM(E48:O48)</f>
        <v>1175475</v>
      </c>
      <c r="D48" s="23"/>
      <c r="E48" s="24">
        <f>SUM(E43:E46)</f>
        <v>606407</v>
      </c>
      <c r="F48" s="23"/>
      <c r="G48" s="24">
        <f>SUM(G43:G46)</f>
        <v>145820</v>
      </c>
      <c r="H48" s="23"/>
      <c r="I48" s="24">
        <f>SUM(I43:I46)</f>
        <v>171536</v>
      </c>
      <c r="J48" s="23"/>
      <c r="K48" s="24">
        <f>SUM(K43:K46)</f>
        <v>71064</v>
      </c>
      <c r="L48" s="23"/>
      <c r="M48" s="24">
        <f>SUM(M43:M46)</f>
        <v>159127</v>
      </c>
      <c r="N48" s="23"/>
      <c r="O48" s="24">
        <f>SUM(O43:O46)</f>
        <v>21521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1" s="19" customFormat="1" ht="13.5" customHeight="1">
      <c r="A49" s="18"/>
      <c r="B49" s="21" t="s">
        <v>12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s="19" customFormat="1" ht="13.5" customHeight="1">
      <c r="A50" s="18" t="s">
        <v>19</v>
      </c>
      <c r="B50" s="21" t="s">
        <v>12</v>
      </c>
      <c r="C50" s="23" t="s">
        <v>12</v>
      </c>
      <c r="D50" s="23" t="s">
        <v>12</v>
      </c>
      <c r="E50" s="23" t="s">
        <v>12</v>
      </c>
      <c r="F50" s="23" t="s">
        <v>12</v>
      </c>
      <c r="G50" s="23" t="s">
        <v>12</v>
      </c>
      <c r="H50" s="23" t="s">
        <v>12</v>
      </c>
      <c r="I50" s="23" t="s">
        <v>12</v>
      </c>
      <c r="J50" s="23" t="s">
        <v>12</v>
      </c>
      <c r="K50" s="23" t="s">
        <v>12</v>
      </c>
      <c r="L50" s="23" t="s">
        <v>12</v>
      </c>
      <c r="M50" s="23" t="s">
        <v>12</v>
      </c>
      <c r="N50" s="23" t="s">
        <v>12</v>
      </c>
      <c r="O50" s="23" t="s">
        <v>12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1:41" s="28" customFormat="1" ht="13.5" customHeight="1">
      <c r="A51" s="26" t="s">
        <v>43</v>
      </c>
      <c r="B51" s="27" t="s">
        <v>12</v>
      </c>
      <c r="C51" s="24">
        <f>SUM(E51:O51)</f>
        <v>509324</v>
      </c>
      <c r="D51" s="22"/>
      <c r="E51" s="24">
        <v>172918</v>
      </c>
      <c r="F51" s="22"/>
      <c r="G51" s="24">
        <v>122321</v>
      </c>
      <c r="H51" s="22"/>
      <c r="I51" s="24">
        <v>42466</v>
      </c>
      <c r="J51" s="22"/>
      <c r="K51" s="24">
        <v>0</v>
      </c>
      <c r="L51" s="22"/>
      <c r="M51" s="24">
        <v>171619</v>
      </c>
      <c r="N51" s="22"/>
      <c r="O51" s="24">
        <v>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s="19" customFormat="1" ht="13.5" customHeight="1">
      <c r="A52" s="18"/>
      <c r="B52" s="21"/>
      <c r="C52" s="22"/>
      <c r="D52" s="23"/>
      <c r="E52" s="22"/>
      <c r="F52" s="23"/>
      <c r="G52" s="22"/>
      <c r="H52" s="23"/>
      <c r="I52" s="22"/>
      <c r="J52" s="23"/>
      <c r="K52" s="22"/>
      <c r="L52" s="23"/>
      <c r="M52" s="22"/>
      <c r="N52" s="23"/>
      <c r="O52" s="22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1:41" s="28" customFormat="1" ht="13.5" customHeight="1">
      <c r="A53" s="26" t="s">
        <v>44</v>
      </c>
      <c r="B53" s="27" t="s">
        <v>12</v>
      </c>
      <c r="C53" s="24">
        <f>SUM(E53:O53)</f>
        <v>51302</v>
      </c>
      <c r="D53" s="22"/>
      <c r="E53" s="24">
        <v>0</v>
      </c>
      <c r="F53" s="22"/>
      <c r="G53" s="24">
        <v>0</v>
      </c>
      <c r="H53" s="22"/>
      <c r="I53" s="24">
        <v>0</v>
      </c>
      <c r="J53" s="22"/>
      <c r="K53" s="24">
        <v>0</v>
      </c>
      <c r="L53" s="22"/>
      <c r="M53" s="24">
        <v>51302</v>
      </c>
      <c r="N53" s="22"/>
      <c r="O53" s="24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 s="19" customFormat="1" ht="13.5" customHeight="1">
      <c r="A54" s="18"/>
      <c r="B54" s="21"/>
      <c r="C54" s="22"/>
      <c r="D54" s="23"/>
      <c r="E54" s="22"/>
      <c r="F54" s="23"/>
      <c r="G54" s="22"/>
      <c r="H54" s="23"/>
      <c r="I54" s="22"/>
      <c r="J54" s="23"/>
      <c r="K54" s="22"/>
      <c r="L54" s="23"/>
      <c r="M54" s="22"/>
      <c r="N54" s="23"/>
      <c r="O54" s="22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s="28" customFormat="1" ht="13.5" customHeight="1">
      <c r="A55" s="26" t="s">
        <v>45</v>
      </c>
      <c r="B55" s="27" t="s">
        <v>12</v>
      </c>
      <c r="C55" s="24">
        <f>SUM(E55:O55)</f>
        <v>1340141</v>
      </c>
      <c r="D55" s="22"/>
      <c r="E55" s="24">
        <v>927976</v>
      </c>
      <c r="F55" s="22"/>
      <c r="G55" s="24">
        <v>54915</v>
      </c>
      <c r="H55" s="22"/>
      <c r="I55" s="24">
        <v>242548</v>
      </c>
      <c r="J55" s="22"/>
      <c r="K55" s="24">
        <v>16584</v>
      </c>
      <c r="L55" s="22"/>
      <c r="M55" s="24">
        <v>98118</v>
      </c>
      <c r="N55" s="22"/>
      <c r="O55" s="24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 s="19" customFormat="1" ht="13.5" customHeight="1">
      <c r="A56" s="18"/>
      <c r="B56" s="21" t="s">
        <v>12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s="19" customFormat="1" ht="13.5" customHeight="1">
      <c r="A57" s="18" t="s">
        <v>46</v>
      </c>
      <c r="B57" s="21" t="s">
        <v>12</v>
      </c>
      <c r="C57" s="23" t="s">
        <v>12</v>
      </c>
      <c r="D57" s="23"/>
      <c r="E57" s="23" t="s">
        <v>12</v>
      </c>
      <c r="F57" s="23" t="s">
        <v>12</v>
      </c>
      <c r="G57" s="23" t="s">
        <v>12</v>
      </c>
      <c r="H57" s="23" t="s">
        <v>12</v>
      </c>
      <c r="I57" s="23" t="s">
        <v>12</v>
      </c>
      <c r="J57" s="23" t="s">
        <v>12</v>
      </c>
      <c r="K57" s="23" t="s">
        <v>12</v>
      </c>
      <c r="L57" s="23" t="s">
        <v>12</v>
      </c>
      <c r="M57" s="23" t="s">
        <v>12</v>
      </c>
      <c r="N57" s="23" t="s">
        <v>12</v>
      </c>
      <c r="O57" s="23" t="s">
        <v>12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s="19" customFormat="1" ht="13.5" customHeight="1">
      <c r="A58" s="18" t="s">
        <v>50</v>
      </c>
      <c r="B58" s="21" t="s">
        <v>12</v>
      </c>
      <c r="C58" s="23">
        <f>SUM(E58:O58)</f>
        <v>365570</v>
      </c>
      <c r="D58" s="23"/>
      <c r="E58" s="23">
        <v>204308</v>
      </c>
      <c r="F58" s="23"/>
      <c r="G58" s="23">
        <v>40485</v>
      </c>
      <c r="H58" s="23"/>
      <c r="I58" s="23">
        <v>61007</v>
      </c>
      <c r="J58" s="23"/>
      <c r="K58" s="23">
        <v>5141</v>
      </c>
      <c r="L58" s="23"/>
      <c r="M58" s="23">
        <v>52351</v>
      </c>
      <c r="N58" s="23"/>
      <c r="O58" s="23">
        <v>2278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9" customFormat="1" ht="13.5" customHeight="1">
      <c r="A59" s="18" t="s">
        <v>51</v>
      </c>
      <c r="B59" s="21"/>
      <c r="C59" s="23">
        <f>SUM(E59:O59)</f>
        <v>10384</v>
      </c>
      <c r="D59" s="23"/>
      <c r="E59" s="23">
        <v>250</v>
      </c>
      <c r="F59" s="23"/>
      <c r="G59" s="23">
        <v>500</v>
      </c>
      <c r="H59" s="23"/>
      <c r="I59" s="23">
        <v>189</v>
      </c>
      <c r="J59" s="23"/>
      <c r="K59" s="23">
        <v>0</v>
      </c>
      <c r="L59" s="23"/>
      <c r="M59" s="23">
        <v>9445</v>
      </c>
      <c r="N59" s="23"/>
      <c r="O59" s="23">
        <v>0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19" customFormat="1" ht="13.5" customHeight="1">
      <c r="A60" s="18" t="s">
        <v>52</v>
      </c>
      <c r="B60" s="21" t="s">
        <v>12</v>
      </c>
      <c r="C60" s="23">
        <f>SUM(E60:O60)</f>
        <v>2439</v>
      </c>
      <c r="D60" s="23"/>
      <c r="E60" s="23">
        <v>0</v>
      </c>
      <c r="F60" s="23"/>
      <c r="G60" s="23">
        <v>0</v>
      </c>
      <c r="H60" s="23"/>
      <c r="I60" s="23">
        <v>0</v>
      </c>
      <c r="J60" s="23"/>
      <c r="K60" s="23">
        <v>0</v>
      </c>
      <c r="L60" s="23"/>
      <c r="M60" s="23">
        <v>2439</v>
      </c>
      <c r="N60" s="23"/>
      <c r="O60" s="23">
        <v>0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s="19" customFormat="1" ht="13.5" customHeight="1">
      <c r="A61" s="18" t="s">
        <v>53</v>
      </c>
      <c r="B61" s="21" t="s">
        <v>12</v>
      </c>
      <c r="C61" s="24">
        <f>SUM(E61:O61)</f>
        <v>34227</v>
      </c>
      <c r="D61" s="23"/>
      <c r="E61" s="24">
        <v>0</v>
      </c>
      <c r="F61" s="23"/>
      <c r="G61" s="24">
        <v>0</v>
      </c>
      <c r="H61" s="23"/>
      <c r="I61" s="24">
        <v>0</v>
      </c>
      <c r="J61" s="23"/>
      <c r="K61" s="24">
        <v>0</v>
      </c>
      <c r="L61" s="23"/>
      <c r="M61" s="24">
        <v>34227</v>
      </c>
      <c r="N61" s="23"/>
      <c r="O61" s="24">
        <v>0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s="19" customFormat="1" ht="13.5" customHeight="1">
      <c r="A62" s="18" t="s">
        <v>49</v>
      </c>
      <c r="B62" s="21" t="s">
        <v>12</v>
      </c>
      <c r="C62" s="24">
        <f>SUM(E62:O62)</f>
        <v>412620</v>
      </c>
      <c r="D62" s="23"/>
      <c r="E62" s="24">
        <f>SUM(E58:E61)</f>
        <v>204558</v>
      </c>
      <c r="F62" s="23"/>
      <c r="G62" s="24">
        <f>SUM(G58:G61)</f>
        <v>40985</v>
      </c>
      <c r="H62" s="23"/>
      <c r="I62" s="24">
        <f>SUM(I58:I61)</f>
        <v>61196</v>
      </c>
      <c r="J62" s="23"/>
      <c r="K62" s="24">
        <f>SUM(K58:K61)</f>
        <v>5141</v>
      </c>
      <c r="L62" s="23"/>
      <c r="M62" s="24">
        <f>SUM(M58:M61)</f>
        <v>98462</v>
      </c>
      <c r="N62" s="23" t="str">
        <f>IF(SUM(N58:N61)=0,"        --",(SUM(N58:N61)))</f>
        <v>        --</v>
      </c>
      <c r="O62" s="24">
        <f>SUM(O58:O61)</f>
        <v>2278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s="19" customFormat="1" ht="13.5" customHeight="1">
      <c r="A63" s="18"/>
      <c r="B63" s="21" t="s">
        <v>12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s="19" customFormat="1" ht="13.5" customHeight="1">
      <c r="A64" s="18" t="s">
        <v>47</v>
      </c>
      <c r="B64" s="21" t="s">
        <v>12</v>
      </c>
      <c r="C64" s="22"/>
      <c r="D64" s="23"/>
      <c r="E64" s="22"/>
      <c r="F64" s="23"/>
      <c r="G64" s="22"/>
      <c r="H64" s="23"/>
      <c r="I64" s="22"/>
      <c r="J64" s="23"/>
      <c r="K64" s="22"/>
      <c r="L64" s="23"/>
      <c r="M64" s="22"/>
      <c r="N64" s="23"/>
      <c r="O64" s="22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s="28" customFormat="1" ht="13.5" customHeight="1">
      <c r="A65" s="26" t="s">
        <v>48</v>
      </c>
      <c r="B65" s="27" t="s">
        <v>12</v>
      </c>
      <c r="C65" s="24">
        <f>SUM(E65:O65)</f>
        <v>20403</v>
      </c>
      <c r="D65" s="22"/>
      <c r="E65" s="24">
        <v>0</v>
      </c>
      <c r="F65" s="22"/>
      <c r="G65" s="24">
        <v>0</v>
      </c>
      <c r="H65" s="22"/>
      <c r="I65" s="24">
        <v>0</v>
      </c>
      <c r="J65" s="22"/>
      <c r="K65" s="24">
        <v>0</v>
      </c>
      <c r="L65" s="22"/>
      <c r="M65" s="24">
        <v>20403</v>
      </c>
      <c r="N65" s="22"/>
      <c r="O65" s="24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s="19" customFormat="1" ht="13.5" customHeight="1">
      <c r="A66" s="18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s="19" customFormat="1" ht="13.5" customHeight="1">
      <c r="A67" s="18" t="s">
        <v>26</v>
      </c>
      <c r="B67" s="21" t="s">
        <v>12</v>
      </c>
      <c r="C67" s="24">
        <f>SUM(E67:O67)</f>
        <v>2333790</v>
      </c>
      <c r="D67" s="23"/>
      <c r="E67" s="24">
        <f>+E51+E55+E62+E65+E53</f>
        <v>1305452</v>
      </c>
      <c r="F67" s="23"/>
      <c r="G67" s="24">
        <f>+G51+G53+G55+G62+G65</f>
        <v>218221</v>
      </c>
      <c r="H67" s="23"/>
      <c r="I67" s="24">
        <f>+I51+I55+I62+I65+I53</f>
        <v>346210</v>
      </c>
      <c r="J67" s="23"/>
      <c r="K67" s="24">
        <f>+K51+K55+K62+K65+K53</f>
        <v>21725</v>
      </c>
      <c r="L67" s="23"/>
      <c r="M67" s="24">
        <f>+M51+M53+M55+M62+M65</f>
        <v>439904</v>
      </c>
      <c r="N67" s="23"/>
      <c r="O67" s="24">
        <f>+O51+O55+O62+O65+O53</f>
        <v>2278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s="19" customFormat="1" ht="13.5" customHeight="1">
      <c r="A68" s="18"/>
      <c r="B68" s="21" t="s">
        <v>12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1:41" s="19" customFormat="1" ht="13.5" customHeight="1">
      <c r="A69" s="18" t="s">
        <v>20</v>
      </c>
      <c r="B69" s="21" t="s">
        <v>12</v>
      </c>
      <c r="C69" s="23" t="s">
        <v>12</v>
      </c>
      <c r="D69" s="23"/>
      <c r="E69" s="23" t="s">
        <v>12</v>
      </c>
      <c r="F69" s="23" t="s">
        <v>12</v>
      </c>
      <c r="G69" s="23" t="s">
        <v>12</v>
      </c>
      <c r="H69" s="23" t="s">
        <v>12</v>
      </c>
      <c r="I69" s="23" t="s">
        <v>12</v>
      </c>
      <c r="J69" s="23" t="s">
        <v>12</v>
      </c>
      <c r="K69" s="23" t="s">
        <v>12</v>
      </c>
      <c r="L69" s="23" t="s">
        <v>12</v>
      </c>
      <c r="M69" s="23" t="s">
        <v>12</v>
      </c>
      <c r="N69" s="23" t="s">
        <v>12</v>
      </c>
      <c r="O69" s="23" t="s">
        <v>12</v>
      </c>
      <c r="P69" s="18" t="s">
        <v>12</v>
      </c>
      <c r="Q69" s="18" t="s">
        <v>12</v>
      </c>
      <c r="R69" s="18" t="s">
        <v>12</v>
      </c>
      <c r="S69" s="18" t="s">
        <v>12</v>
      </c>
      <c r="T69" s="18" t="s">
        <v>12</v>
      </c>
      <c r="U69" s="18" t="s">
        <v>12</v>
      </c>
      <c r="V69" s="18" t="s">
        <v>12</v>
      </c>
      <c r="W69" s="18" t="s">
        <v>12</v>
      </c>
      <c r="X69" s="18" t="s">
        <v>12</v>
      </c>
      <c r="Y69" s="18" t="s">
        <v>12</v>
      </c>
      <c r="Z69" s="18" t="s">
        <v>12</v>
      </c>
      <c r="AA69" s="18" t="s">
        <v>12</v>
      </c>
      <c r="AB69" s="18" t="s">
        <v>12</v>
      </c>
      <c r="AC69" s="18" t="s">
        <v>12</v>
      </c>
      <c r="AD69" s="18" t="s">
        <v>12</v>
      </c>
      <c r="AE69" s="18" t="s">
        <v>12</v>
      </c>
      <c r="AF69" s="18" t="s">
        <v>12</v>
      </c>
      <c r="AG69" s="18" t="s">
        <v>12</v>
      </c>
      <c r="AH69" s="18" t="s">
        <v>12</v>
      </c>
      <c r="AI69" s="18" t="s">
        <v>12</v>
      </c>
      <c r="AJ69" s="18" t="s">
        <v>12</v>
      </c>
      <c r="AK69" s="18" t="s">
        <v>12</v>
      </c>
      <c r="AL69" s="18" t="s">
        <v>12</v>
      </c>
      <c r="AM69" s="18" t="s">
        <v>12</v>
      </c>
      <c r="AN69" s="18" t="s">
        <v>12</v>
      </c>
      <c r="AO69" s="18" t="s">
        <v>12</v>
      </c>
    </row>
    <row r="70" spans="1:41" s="19" customFormat="1" ht="13.5" customHeight="1">
      <c r="A70" s="18" t="s">
        <v>40</v>
      </c>
      <c r="B70" s="21" t="s">
        <v>12</v>
      </c>
      <c r="C70" s="24">
        <f>SUM(E70:O70)</f>
        <v>751142</v>
      </c>
      <c r="D70" s="23"/>
      <c r="E70" s="24">
        <v>35173</v>
      </c>
      <c r="F70" s="23"/>
      <c r="G70" s="24">
        <v>42207</v>
      </c>
      <c r="H70" s="23"/>
      <c r="I70" s="24">
        <v>10552</v>
      </c>
      <c r="J70" s="23"/>
      <c r="K70" s="24">
        <v>0</v>
      </c>
      <c r="L70" s="23"/>
      <c r="M70" s="24">
        <v>663210</v>
      </c>
      <c r="N70" s="23"/>
      <c r="O70" s="24">
        <v>0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41" s="19" customFormat="1" ht="13.5" customHeight="1">
      <c r="A71" s="18"/>
      <c r="B71" s="21" t="s">
        <v>12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s="19" customFormat="1" ht="13.5" customHeight="1">
      <c r="A72" s="18" t="s">
        <v>54</v>
      </c>
      <c r="B72" s="21" t="s">
        <v>12</v>
      </c>
      <c r="C72" s="23" t="s">
        <v>12</v>
      </c>
      <c r="D72" s="23"/>
      <c r="E72" s="23" t="s">
        <v>12</v>
      </c>
      <c r="F72" s="23" t="s">
        <v>12</v>
      </c>
      <c r="G72" s="23" t="s">
        <v>12</v>
      </c>
      <c r="H72" s="23" t="s">
        <v>12</v>
      </c>
      <c r="I72" s="23" t="s">
        <v>12</v>
      </c>
      <c r="J72" s="23" t="s">
        <v>12</v>
      </c>
      <c r="K72" s="23" t="s">
        <v>12</v>
      </c>
      <c r="L72" s="23" t="s">
        <v>12</v>
      </c>
      <c r="M72" s="23" t="s">
        <v>12</v>
      </c>
      <c r="N72" s="23" t="s">
        <v>12</v>
      </c>
      <c r="O72" s="23" t="s">
        <v>12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1:41" s="19" customFormat="1" ht="13.5" customHeight="1">
      <c r="A73" s="18" t="s">
        <v>55</v>
      </c>
      <c r="B73" s="21" t="s">
        <v>12</v>
      </c>
      <c r="C73" s="23">
        <f aca="true" t="shared" si="0" ref="C73:C79">SUM(E73:O73)</f>
        <v>511018</v>
      </c>
      <c r="D73" s="23"/>
      <c r="E73" s="23">
        <v>6000</v>
      </c>
      <c r="F73" s="23"/>
      <c r="G73" s="23">
        <v>95620</v>
      </c>
      <c r="H73" s="23"/>
      <c r="I73" s="23">
        <v>22588</v>
      </c>
      <c r="J73" s="23"/>
      <c r="K73" s="23">
        <v>0</v>
      </c>
      <c r="L73" s="23"/>
      <c r="M73" s="23">
        <v>386810</v>
      </c>
      <c r="N73" s="23"/>
      <c r="O73" s="23">
        <v>0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1:41" s="19" customFormat="1" ht="13.5" customHeight="1">
      <c r="A74" s="18" t="s">
        <v>56</v>
      </c>
      <c r="B74" s="21" t="s">
        <v>12</v>
      </c>
      <c r="C74" s="23">
        <f t="shared" si="0"/>
        <v>47091</v>
      </c>
      <c r="D74" s="23"/>
      <c r="E74" s="23">
        <v>0</v>
      </c>
      <c r="F74" s="23"/>
      <c r="G74" s="23">
        <v>0</v>
      </c>
      <c r="H74" s="23"/>
      <c r="I74" s="23">
        <v>0</v>
      </c>
      <c r="J74" s="23"/>
      <c r="K74" s="23">
        <v>0</v>
      </c>
      <c r="L74" s="23"/>
      <c r="M74" s="23">
        <v>47091</v>
      </c>
      <c r="N74" s="23"/>
      <c r="O74" s="23">
        <v>0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s="19" customFormat="1" ht="13.5" customHeight="1">
      <c r="A75" s="18" t="s">
        <v>57</v>
      </c>
      <c r="B75" s="21" t="s">
        <v>12</v>
      </c>
      <c r="C75" s="23">
        <f t="shared" si="0"/>
        <v>207894</v>
      </c>
      <c r="D75" s="23"/>
      <c r="E75" s="23">
        <v>0</v>
      </c>
      <c r="F75" s="23"/>
      <c r="G75" s="23">
        <v>0</v>
      </c>
      <c r="H75" s="23"/>
      <c r="I75" s="23">
        <v>0</v>
      </c>
      <c r="J75" s="23"/>
      <c r="K75" s="23">
        <v>0</v>
      </c>
      <c r="L75" s="23"/>
      <c r="M75" s="23">
        <f>207898-4</f>
        <v>207894</v>
      </c>
      <c r="N75" s="23"/>
      <c r="O75" s="23">
        <v>0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s="19" customFormat="1" ht="13.5" customHeight="1">
      <c r="A76" s="18" t="s">
        <v>58</v>
      </c>
      <c r="B76" s="21" t="s">
        <v>12</v>
      </c>
      <c r="C76" s="24">
        <f t="shared" si="0"/>
        <v>15000</v>
      </c>
      <c r="D76" s="23"/>
      <c r="E76" s="24">
        <v>0</v>
      </c>
      <c r="F76" s="23"/>
      <c r="G76" s="24">
        <v>0</v>
      </c>
      <c r="H76" s="23"/>
      <c r="I76" s="24">
        <v>0</v>
      </c>
      <c r="J76" s="23"/>
      <c r="K76" s="24">
        <v>0</v>
      </c>
      <c r="L76" s="23"/>
      <c r="M76" s="24">
        <v>15000</v>
      </c>
      <c r="N76" s="23"/>
      <c r="O76" s="24">
        <v>0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s="19" customFormat="1" ht="13.5" customHeight="1">
      <c r="A77" s="18" t="s">
        <v>59</v>
      </c>
      <c r="B77" s="21" t="s">
        <v>12</v>
      </c>
      <c r="C77" s="24">
        <f t="shared" si="0"/>
        <v>781003</v>
      </c>
      <c r="D77" s="23"/>
      <c r="E77" s="24">
        <f>SUM(E73:E76)</f>
        <v>6000</v>
      </c>
      <c r="F77" s="23"/>
      <c r="G77" s="24">
        <f>SUM(G73:G76)</f>
        <v>95620</v>
      </c>
      <c r="H77" s="23"/>
      <c r="I77" s="24">
        <f>SUM(I73:I76)</f>
        <v>22588</v>
      </c>
      <c r="J77" s="23"/>
      <c r="K77" s="24">
        <f>SUM(K73:K76)</f>
        <v>0</v>
      </c>
      <c r="L77" s="23"/>
      <c r="M77" s="24">
        <f>SUM(M73:M76)</f>
        <v>656795</v>
      </c>
      <c r="N77" s="23"/>
      <c r="O77" s="24">
        <f>SUM(O73:O76)</f>
        <v>0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s="19" customFormat="1" ht="13.5" customHeight="1">
      <c r="A78" s="18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1:41" s="19" customFormat="1" ht="13.5" customHeight="1">
      <c r="A79" s="18" t="s">
        <v>27</v>
      </c>
      <c r="B79" s="21" t="s">
        <v>12</v>
      </c>
      <c r="C79" s="24">
        <f t="shared" si="0"/>
        <v>1532145</v>
      </c>
      <c r="D79" s="23"/>
      <c r="E79" s="24">
        <f>E70+E77</f>
        <v>41173</v>
      </c>
      <c r="F79" s="23"/>
      <c r="G79" s="24">
        <f>G70+G77</f>
        <v>137827</v>
      </c>
      <c r="H79" s="23"/>
      <c r="I79" s="24">
        <f>I70+I77</f>
        <v>33140</v>
      </c>
      <c r="J79" s="23"/>
      <c r="K79" s="24">
        <f>K70+K77</f>
        <v>0</v>
      </c>
      <c r="L79" s="23"/>
      <c r="M79" s="24">
        <f>M70+M77</f>
        <v>1320005</v>
      </c>
      <c r="N79" s="23"/>
      <c r="O79" s="24">
        <f>O70+O77</f>
        <v>0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1:41" s="19" customFormat="1" ht="13.5" customHeight="1">
      <c r="A80" s="18"/>
      <c r="B80" s="21" t="s">
        <v>12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1:41" s="19" customFormat="1" ht="13.5" customHeight="1">
      <c r="A81" s="18" t="s">
        <v>13</v>
      </c>
      <c r="B81" s="21" t="s">
        <v>12</v>
      </c>
      <c r="C81" s="24">
        <f>SUM(E81:O81)</f>
        <v>1662643</v>
      </c>
      <c r="D81" s="23"/>
      <c r="E81" s="24">
        <v>0</v>
      </c>
      <c r="F81" s="23"/>
      <c r="G81" s="24">
        <v>0</v>
      </c>
      <c r="H81" s="23"/>
      <c r="I81" s="24">
        <v>0</v>
      </c>
      <c r="J81" s="23"/>
      <c r="K81" s="24">
        <v>0</v>
      </c>
      <c r="L81" s="23"/>
      <c r="M81" s="24">
        <v>1662643</v>
      </c>
      <c r="N81" s="23"/>
      <c r="O81" s="24">
        <v>0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1:41" s="19" customFormat="1" ht="13.5" customHeight="1">
      <c r="A82" s="18"/>
      <c r="B82" s="21" t="s">
        <v>12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1:41" s="19" customFormat="1" ht="13.5" customHeight="1">
      <c r="A83" s="18" t="s">
        <v>60</v>
      </c>
      <c r="B83" s="21" t="s">
        <v>12</v>
      </c>
      <c r="C83" s="24">
        <f>SUM(E83:O83)</f>
        <v>19279784</v>
      </c>
      <c r="D83" s="23"/>
      <c r="E83" s="24">
        <f>E21+E27+E34+E40+E48+E67+E79+E81</f>
        <v>9391870</v>
      </c>
      <c r="F83" s="23"/>
      <c r="G83" s="24">
        <f>+G21+G27+G34+G40+G48+G67+G79+G81</f>
        <v>995329</v>
      </c>
      <c r="H83" s="23"/>
      <c r="I83" s="24">
        <f>+I21+I27+I34+I40+I48+I67+I79+I81</f>
        <v>2545283</v>
      </c>
      <c r="J83" s="23"/>
      <c r="K83" s="24">
        <f>+K21+K27+K34+K40+K48+K67+K79+K81</f>
        <v>413175</v>
      </c>
      <c r="L83" s="23"/>
      <c r="M83" s="24">
        <f>+M21+M27+M34+M40+M48+M67+M79+M81</f>
        <v>5351835</v>
      </c>
      <c r="N83" s="23"/>
      <c r="O83" s="24">
        <f>+O21+O27+O34+O40+O48+O67+O79+O81</f>
        <v>582292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1:41" s="19" customFormat="1" ht="13.5" customHeight="1">
      <c r="A84" s="18"/>
      <c r="B84" s="21" t="s">
        <v>12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s="19" customFormat="1" ht="13.5" customHeight="1" thickBot="1">
      <c r="A85" s="18" t="s">
        <v>28</v>
      </c>
      <c r="B85" s="21" t="s">
        <v>12</v>
      </c>
      <c r="C85" s="30">
        <f>+C83</f>
        <v>19279784</v>
      </c>
      <c r="D85" s="23"/>
      <c r="E85" s="30">
        <f>+E83</f>
        <v>9391870</v>
      </c>
      <c r="F85" s="23"/>
      <c r="G85" s="30">
        <f>+G83</f>
        <v>995329</v>
      </c>
      <c r="H85" s="23"/>
      <c r="I85" s="31">
        <f>+I83</f>
        <v>2545283</v>
      </c>
      <c r="J85" s="23"/>
      <c r="K85" s="30">
        <f>+K83</f>
        <v>413175</v>
      </c>
      <c r="L85" s="23"/>
      <c r="M85" s="30">
        <f>+M83</f>
        <v>5351835</v>
      </c>
      <c r="N85" s="23"/>
      <c r="O85" s="30">
        <f>+O83</f>
        <v>582292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s="19" customFormat="1" ht="12.75" thickTop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</sheetData>
  <sheetProtection/>
  <mergeCells count="3">
    <mergeCell ref="A5:O5"/>
    <mergeCell ref="A3:O3"/>
    <mergeCell ref="A6:O6"/>
  </mergeCells>
  <conditionalFormatting sqref="A13:IV86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2008-08-01T20:52:28Z</cp:lastPrinted>
  <dcterms:created xsi:type="dcterms:W3CDTF">2002-09-23T15:57:49Z</dcterms:created>
  <dcterms:modified xsi:type="dcterms:W3CDTF">2008-10-14T16:14:58Z</dcterms:modified>
  <cp:category/>
  <cp:version/>
  <cp:contentType/>
  <cp:contentStatus/>
</cp:coreProperties>
</file>