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265" windowHeight="6465" activeTab="0"/>
  </bookViews>
  <sheets>
    <sheet name="Analysis C-2A" sheetId="1" r:id="rId1"/>
  </sheets>
  <definedNames>
    <definedName name="_xlnm.Print_Area" localSheetId="0">'Analysis C-2A'!$A$1:$M$93</definedName>
    <definedName name="_xlnm.Print_Titles" localSheetId="0">'Analysis C-2A'!$1:$12</definedName>
  </definedNames>
  <calcPr fullCalcOnLoad="1"/>
</workbook>
</file>

<file path=xl/sharedStrings.xml><?xml version="1.0" encoding="utf-8"?>
<sst xmlns="http://schemas.openxmlformats.org/spreadsheetml/2006/main" count="123" uniqueCount="75">
  <si>
    <t>Related</t>
  </si>
  <si>
    <t>Supplies</t>
  </si>
  <si>
    <t>Total</t>
  </si>
  <si>
    <t>Wages</t>
  </si>
  <si>
    <t>Benefits</t>
  </si>
  <si>
    <t>Travel</t>
  </si>
  <si>
    <t>&amp; Expense</t>
  </si>
  <si>
    <t>Equipment</t>
  </si>
  <si>
    <t>Educational and general:</t>
  </si>
  <si>
    <t xml:space="preserve"> </t>
  </si>
  <si>
    <t xml:space="preserve">    </t>
  </si>
  <si>
    <t xml:space="preserve">          Total expenditures and transfers</t>
  </si>
  <si>
    <t xml:space="preserve">        Total instruction</t>
  </si>
  <si>
    <t xml:space="preserve">      Total arts and sciences</t>
  </si>
  <si>
    <t xml:space="preserve">        Total academic support</t>
  </si>
  <si>
    <t xml:space="preserve">        Total student services</t>
  </si>
  <si>
    <t xml:space="preserve">        Total institutional support</t>
  </si>
  <si>
    <t xml:space="preserve">        Total operation and maintenance of plant</t>
  </si>
  <si>
    <t xml:space="preserve">      Subtotal institutional support</t>
  </si>
  <si>
    <t xml:space="preserve"> Instruction--</t>
  </si>
  <si>
    <t xml:space="preserve">   Arts and sciences-</t>
  </si>
  <si>
    <t xml:space="preserve">    Biological sciences</t>
  </si>
  <si>
    <t xml:space="preserve">    Mathematics and physical sciences</t>
  </si>
  <si>
    <t xml:space="preserve">   Interdisciplinary</t>
  </si>
  <si>
    <t xml:space="preserve">   Professional studies-</t>
  </si>
  <si>
    <t xml:space="preserve">    Allied health</t>
  </si>
  <si>
    <t xml:space="preserve">    Business administration</t>
  </si>
  <si>
    <t xml:space="preserve">    Education</t>
  </si>
  <si>
    <t xml:space="preserve">    Nursing</t>
  </si>
  <si>
    <t xml:space="preserve">      Total professional studies</t>
  </si>
  <si>
    <t xml:space="preserve">   Summer session</t>
  </si>
  <si>
    <t xml:space="preserve"> Academic support--</t>
  </si>
  <si>
    <t xml:space="preserve"> Student services--</t>
  </si>
  <si>
    <t xml:space="preserve">   Academic affairs</t>
  </si>
  <si>
    <t xml:space="preserve">   Library</t>
  </si>
  <si>
    <t xml:space="preserve">   Enrollment management</t>
  </si>
  <si>
    <t xml:space="preserve">   Recruitment and outreach</t>
  </si>
  <si>
    <t xml:space="preserve">   Student affairs</t>
  </si>
  <si>
    <t xml:space="preserve"> Institutional support--</t>
  </si>
  <si>
    <t xml:space="preserve">   Bad debt expense</t>
  </si>
  <si>
    <t xml:space="preserve">   Casualty insurance</t>
  </si>
  <si>
    <t xml:space="preserve">   Chancellor's office</t>
  </si>
  <si>
    <t xml:space="preserve">   Finance and administrative services</t>
  </si>
  <si>
    <t xml:space="preserve">   Institutional advancement</t>
  </si>
  <si>
    <t xml:space="preserve">   Motor pool</t>
  </si>
  <si>
    <t xml:space="preserve">   Telephone exchange</t>
  </si>
  <si>
    <t xml:space="preserve"> Operation and maintenance of plant--</t>
  </si>
  <si>
    <t xml:space="preserve">   Administration</t>
  </si>
  <si>
    <t xml:space="preserve">   Building operations</t>
  </si>
  <si>
    <t xml:space="preserve">   Campus security</t>
  </si>
  <si>
    <t xml:space="preserve">   Grounds</t>
  </si>
  <si>
    <t xml:space="preserve">   Heat, light, water, and power</t>
  </si>
  <si>
    <t xml:space="preserve">   Property insurance</t>
  </si>
  <si>
    <t xml:space="preserve"> Scholarships and fellowships</t>
  </si>
  <si>
    <t xml:space="preserve">   General</t>
  </si>
  <si>
    <t xml:space="preserve">        Total educational and general expenditures </t>
  </si>
  <si>
    <t>ANALYSIS C-2A</t>
  </si>
  <si>
    <t>Current Unrestricted Fund Expenditures</t>
  </si>
  <si>
    <t xml:space="preserve">   Student services</t>
  </si>
  <si>
    <t xml:space="preserve">   Institutional research and effectiveness</t>
  </si>
  <si>
    <t xml:space="preserve">    Arts, english, and humanities</t>
  </si>
  <si>
    <t xml:space="preserve">   Registrar</t>
  </si>
  <si>
    <t xml:space="preserve">   Alterations and repairs</t>
  </si>
  <si>
    <t xml:space="preserve">   Computing services</t>
  </si>
  <si>
    <t xml:space="preserve"> Nonmandatory transfers--</t>
  </si>
  <si>
    <t xml:space="preserve">   Other</t>
  </si>
  <si>
    <t xml:space="preserve">   LSU Alexandria online</t>
  </si>
  <si>
    <t>Salaries &amp;</t>
  </si>
  <si>
    <t xml:space="preserve">    Educational technology</t>
  </si>
  <si>
    <t xml:space="preserve">   Risk management</t>
  </si>
  <si>
    <t>For the year ended June 30, 2018</t>
  </si>
  <si>
    <t xml:space="preserve">       Allocation from LSU</t>
  </si>
  <si>
    <t xml:space="preserve">    History and political science</t>
  </si>
  <si>
    <t xml:space="preserve">   Media relations</t>
  </si>
  <si>
    <t xml:space="preserve">   Commencement and diplomas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</si>
</sst>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62"/>
      <name val="Bodoni MT"/>
      <family val="1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461D7C"/>
      <name val="Bodoni MT"/>
      <family val="1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65" fontId="44" fillId="0" borderId="0" xfId="45" applyNumberFormat="1" applyFont="1" applyAlignment="1" applyProtection="1">
      <alignment vertical="center"/>
      <protection/>
    </xf>
    <xf numFmtId="165" fontId="0" fillId="0" borderId="0" xfId="0" applyNumberFormat="1" applyAlignment="1">
      <alignment/>
    </xf>
    <xf numFmtId="165" fontId="4" fillId="0" borderId="0" xfId="0" applyNumberFormat="1" applyFont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165" fontId="45" fillId="0" borderId="0" xfId="45" applyNumberFormat="1" applyFont="1" applyFill="1" applyBorder="1" applyAlignment="1" applyProtection="1">
      <alignment vertical="center"/>
      <protection/>
    </xf>
    <xf numFmtId="165" fontId="46" fillId="0" borderId="0" xfId="45" applyNumberFormat="1" applyFont="1" applyFill="1" applyBorder="1" applyAlignment="1" applyProtection="1">
      <alignment vertical="center"/>
      <protection/>
    </xf>
    <xf numFmtId="165" fontId="5" fillId="0" borderId="0" xfId="0" applyNumberFormat="1" applyFont="1" applyFill="1" applyBorder="1" applyAlignment="1">
      <alignment horizontal="center" vertical="center"/>
    </xf>
    <xf numFmtId="165" fontId="45" fillId="0" borderId="0" xfId="45" applyNumberFormat="1" applyFont="1" applyFill="1" applyBorder="1" applyAlignment="1" applyProtection="1">
      <alignment horizontal="center" vertical="center"/>
      <protection/>
    </xf>
    <xf numFmtId="165" fontId="6" fillId="0" borderId="0" xfId="0" applyNumberFormat="1" applyFont="1" applyAlignment="1">
      <alignment vertical="center"/>
    </xf>
    <xf numFmtId="165" fontId="6" fillId="0" borderId="0" xfId="0" applyNumberFormat="1" applyFont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5" fontId="6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6" fillId="0" borderId="0" xfId="42" applyNumberFormat="1" applyFont="1" applyFill="1" applyAlignment="1">
      <alignment vertical="center"/>
    </xf>
    <xf numFmtId="165" fontId="6" fillId="0" borderId="0" xfId="46" applyNumberFormat="1" applyFont="1" applyFill="1" applyAlignment="1">
      <alignment vertical="center"/>
    </xf>
    <xf numFmtId="165" fontId="6" fillId="0" borderId="11" xfId="42" applyNumberFormat="1" applyFont="1" applyFill="1" applyBorder="1" applyAlignment="1">
      <alignment vertical="center"/>
    </xf>
    <xf numFmtId="165" fontId="6" fillId="0" borderId="10" xfId="0" applyNumberFormat="1" applyFont="1" applyFill="1" applyBorder="1" applyAlignment="1">
      <alignment vertical="center"/>
    </xf>
    <xf numFmtId="165" fontId="6" fillId="0" borderId="10" xfId="42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5" fontId="6" fillId="0" borderId="0" xfId="42" applyNumberFormat="1" applyFont="1" applyFill="1" applyBorder="1" applyAlignment="1">
      <alignment vertical="center"/>
    </xf>
    <xf numFmtId="165" fontId="6" fillId="0" borderId="11" xfId="0" applyNumberFormat="1" applyFont="1" applyFill="1" applyBorder="1" applyAlignment="1">
      <alignment vertical="center"/>
    </xf>
    <xf numFmtId="165" fontId="6" fillId="0" borderId="12" xfId="46" applyNumberFormat="1" applyFont="1" applyFill="1" applyBorder="1" applyAlignment="1">
      <alignment vertical="center"/>
    </xf>
    <xf numFmtId="165" fontId="6" fillId="0" borderId="12" xfId="42" applyNumberFormat="1" applyFont="1" applyFill="1" applyBorder="1" applyAlignment="1">
      <alignment vertical="center"/>
    </xf>
    <xf numFmtId="165" fontId="6" fillId="0" borderId="13" xfId="0" applyNumberFormat="1" applyFont="1" applyFill="1" applyBorder="1" applyAlignment="1">
      <alignment vertical="center"/>
    </xf>
    <xf numFmtId="165" fontId="6" fillId="0" borderId="0" xfId="46" applyNumberFormat="1" applyFont="1" applyFill="1" applyBorder="1" applyAlignment="1">
      <alignment vertical="center"/>
    </xf>
    <xf numFmtId="165" fontId="6" fillId="0" borderId="14" xfId="0" applyNumberFormat="1" applyFont="1" applyFill="1" applyBorder="1" applyAlignment="1">
      <alignment vertical="center"/>
    </xf>
    <xf numFmtId="165" fontId="6" fillId="0" borderId="14" xfId="42" applyNumberFormat="1" applyFont="1" applyFill="1" applyBorder="1" applyAlignment="1">
      <alignment vertical="center"/>
    </xf>
    <xf numFmtId="165" fontId="6" fillId="0" borderId="12" xfId="0" applyNumberFormat="1" applyFont="1" applyFill="1" applyBorder="1" applyAlignment="1">
      <alignment vertical="center"/>
    </xf>
    <xf numFmtId="165" fontId="6" fillId="0" borderId="15" xfId="46" applyNumberFormat="1" applyFont="1" applyFill="1" applyBorder="1" applyAlignment="1">
      <alignment vertical="center"/>
    </xf>
    <xf numFmtId="43" fontId="4" fillId="0" borderId="0" xfId="42" applyFont="1" applyFill="1" applyAlignment="1">
      <alignment vertical="center"/>
    </xf>
    <xf numFmtId="165" fontId="7" fillId="0" borderId="0" xfId="45" applyNumberFormat="1" applyFont="1" applyFill="1" applyBorder="1" applyAlignment="1" applyProtection="1">
      <alignment horizontal="center" vertical="center"/>
      <protection/>
    </xf>
    <xf numFmtId="165" fontId="44" fillId="0" borderId="0" xfId="45" applyNumberFormat="1" applyFont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85725</xdr:rowOff>
    </xdr:from>
    <xdr:to>
      <xdr:col>0</xdr:col>
      <xdr:colOff>2257425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47650"/>
          <a:ext cx="21717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5"/>
  <sheetViews>
    <sheetView showGridLines="0" tabSelected="1" zoomScale="120" zoomScaleNormal="120" zoomScaleSheetLayoutView="100" workbookViewId="0" topLeftCell="A1">
      <selection activeCell="A9" sqref="A9"/>
    </sheetView>
  </sheetViews>
  <sheetFormatPr defaultColWidth="9.140625" defaultRowHeight="12.75"/>
  <cols>
    <col min="1" max="1" width="38.7109375" style="3" customWidth="1"/>
    <col min="2" max="2" width="0.9921875" style="3" customWidth="1"/>
    <col min="3" max="3" width="14.7109375" style="3" customWidth="1"/>
    <col min="4" max="4" width="1.7109375" style="3" customWidth="1"/>
    <col min="5" max="5" width="14.7109375" style="3" customWidth="1"/>
    <col min="6" max="6" width="1.7109375" style="3" customWidth="1"/>
    <col min="7" max="7" width="14.7109375" style="3" customWidth="1"/>
    <col min="8" max="8" width="1.7109375" style="3" customWidth="1"/>
    <col min="9" max="9" width="14.7109375" style="3" customWidth="1"/>
    <col min="10" max="10" width="1.7109375" style="3" customWidth="1"/>
    <col min="11" max="11" width="14.7109375" style="3" customWidth="1"/>
    <col min="12" max="12" width="1.7109375" style="3" customWidth="1"/>
    <col min="13" max="13" width="14.7109375" style="3" customWidth="1"/>
    <col min="14" max="16384" width="9.140625" style="3" customWidth="1"/>
  </cols>
  <sheetData>
    <row r="1" spans="1:6" ht="12.75">
      <c r="A1" s="1"/>
      <c r="B1" s="2"/>
      <c r="C1" s="2"/>
      <c r="D1" s="2"/>
      <c r="E1" s="2"/>
      <c r="F1" s="2"/>
    </row>
    <row r="2" spans="1:13" ht="10.5" customHeight="1">
      <c r="A2" s="1"/>
      <c r="B2" s="2"/>
      <c r="C2" s="2"/>
      <c r="D2" s="2"/>
      <c r="E2" s="2"/>
      <c r="F2" s="2"/>
      <c r="G2" s="4"/>
      <c r="H2" s="4"/>
      <c r="I2" s="4"/>
      <c r="J2" s="4"/>
      <c r="K2" s="4"/>
      <c r="L2" s="4"/>
      <c r="M2" s="4"/>
    </row>
    <row r="3" spans="1:13" ht="16.5">
      <c r="A3" s="32"/>
      <c r="B3" s="5"/>
      <c r="C3" s="31" t="s">
        <v>56</v>
      </c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8.25" customHeight="1">
      <c r="A4" s="32"/>
      <c r="B4" s="6"/>
      <c r="C4" s="31"/>
      <c r="D4" s="31"/>
      <c r="E4" s="31"/>
      <c r="F4" s="31"/>
      <c r="G4" s="7"/>
      <c r="H4" s="7"/>
      <c r="I4" s="7"/>
      <c r="J4" s="7"/>
      <c r="K4" s="7"/>
      <c r="L4" s="7"/>
      <c r="M4" s="7"/>
    </row>
    <row r="5" spans="1:13" ht="16.5">
      <c r="A5" s="32"/>
      <c r="B5" s="5"/>
      <c r="C5" s="31" t="s">
        <v>57</v>
      </c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16.5">
      <c r="A6" s="32"/>
      <c r="B6" s="5"/>
      <c r="C6" s="31" t="s">
        <v>70</v>
      </c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ht="10.5" customHeight="1">
      <c r="A7" s="32"/>
      <c r="B7" s="5"/>
      <c r="C7" s="5"/>
      <c r="D7" s="5"/>
      <c r="E7" s="5"/>
      <c r="F7" s="5"/>
      <c r="G7" s="7"/>
      <c r="H7" s="7"/>
      <c r="I7" s="7"/>
      <c r="J7" s="7"/>
      <c r="K7" s="7"/>
      <c r="L7" s="7"/>
      <c r="M7" s="7"/>
    </row>
    <row r="8" spans="1:6" ht="12.75">
      <c r="A8" s="1"/>
      <c r="B8" s="8"/>
      <c r="C8" s="8"/>
      <c r="D8" s="8"/>
      <c r="E8" s="8"/>
      <c r="F8" s="8"/>
    </row>
    <row r="10" spans="1:13" ht="13.5">
      <c r="A10" s="9"/>
      <c r="B10" s="9"/>
      <c r="C10" s="10"/>
      <c r="D10" s="10"/>
      <c r="E10" s="10" t="s">
        <v>67</v>
      </c>
      <c r="F10" s="10"/>
      <c r="G10" s="10" t="s">
        <v>0</v>
      </c>
      <c r="H10" s="10"/>
      <c r="I10" s="10"/>
      <c r="J10" s="10"/>
      <c r="K10" s="10" t="s">
        <v>1</v>
      </c>
      <c r="L10" s="10"/>
      <c r="M10" s="10"/>
    </row>
    <row r="11" spans="1:13" ht="13.5">
      <c r="A11" s="9"/>
      <c r="B11" s="9"/>
      <c r="C11" s="11" t="s">
        <v>2</v>
      </c>
      <c r="D11" s="9"/>
      <c r="E11" s="11" t="s">
        <v>3</v>
      </c>
      <c r="F11" s="9"/>
      <c r="G11" s="11" t="s">
        <v>4</v>
      </c>
      <c r="H11" s="9"/>
      <c r="I11" s="11" t="s">
        <v>5</v>
      </c>
      <c r="J11" s="9"/>
      <c r="K11" s="11" t="s">
        <v>6</v>
      </c>
      <c r="L11" s="9"/>
      <c r="M11" s="11" t="s">
        <v>7</v>
      </c>
    </row>
    <row r="12" spans="1:13" ht="13.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s="13" customFormat="1" ht="12" customHeight="1">
      <c r="A13" s="12" t="s">
        <v>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s="13" customFormat="1" ht="12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s="13" customFormat="1" ht="12" customHeight="1">
      <c r="A15" s="12" t="s">
        <v>19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s="13" customFormat="1" ht="12" customHeight="1">
      <c r="A16" s="12" t="s">
        <v>20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s="13" customFormat="1" ht="12" customHeight="1">
      <c r="A17" s="12" t="s">
        <v>60</v>
      </c>
      <c r="B17" s="12"/>
      <c r="C17" s="14">
        <f>SUM(E17:M17)</f>
        <v>1614714</v>
      </c>
      <c r="D17" s="14"/>
      <c r="E17" s="15">
        <v>1052752</v>
      </c>
      <c r="F17" s="14"/>
      <c r="G17" s="15">
        <v>529139</v>
      </c>
      <c r="H17" s="14"/>
      <c r="I17" s="15">
        <v>6454</v>
      </c>
      <c r="J17" s="14"/>
      <c r="K17" s="15">
        <v>21081</v>
      </c>
      <c r="L17" s="14"/>
      <c r="M17" s="15">
        <v>5288</v>
      </c>
    </row>
    <row r="18" spans="1:13" s="13" customFormat="1" ht="12" customHeight="1">
      <c r="A18" s="12" t="s">
        <v>21</v>
      </c>
      <c r="B18" s="12"/>
      <c r="C18" s="14">
        <f>SUM(E18:M18)</f>
        <v>833675</v>
      </c>
      <c r="D18" s="14"/>
      <c r="E18" s="14">
        <v>527542</v>
      </c>
      <c r="F18" s="14"/>
      <c r="G18" s="14">
        <v>251642</v>
      </c>
      <c r="H18" s="14"/>
      <c r="I18" s="14">
        <v>1797</v>
      </c>
      <c r="J18" s="14"/>
      <c r="K18" s="14">
        <v>52340</v>
      </c>
      <c r="L18" s="14"/>
      <c r="M18" s="14">
        <v>354</v>
      </c>
    </row>
    <row r="19" spans="1:13" s="13" customFormat="1" ht="12" customHeight="1">
      <c r="A19" s="12" t="s">
        <v>72</v>
      </c>
      <c r="B19" s="12"/>
      <c r="C19" s="14">
        <f>SUM(E19:M19)</f>
        <v>1206214</v>
      </c>
      <c r="D19" s="14"/>
      <c r="E19" s="14">
        <v>793426</v>
      </c>
      <c r="F19" s="14"/>
      <c r="G19" s="14">
        <v>400640</v>
      </c>
      <c r="H19" s="14"/>
      <c r="I19" s="14">
        <v>78</v>
      </c>
      <c r="J19" s="14"/>
      <c r="K19" s="14">
        <v>12070</v>
      </c>
      <c r="L19" s="14"/>
      <c r="M19" s="14">
        <v>0</v>
      </c>
    </row>
    <row r="20" spans="1:13" s="13" customFormat="1" ht="12" customHeight="1">
      <c r="A20" s="12" t="s">
        <v>22</v>
      </c>
      <c r="B20" s="12"/>
      <c r="C20" s="14">
        <f>SUM(E20:M20)</f>
        <v>1077716</v>
      </c>
      <c r="D20" s="14"/>
      <c r="E20" s="14">
        <v>704551</v>
      </c>
      <c r="F20" s="14"/>
      <c r="G20" s="14">
        <v>349173</v>
      </c>
      <c r="H20" s="14"/>
      <c r="I20" s="14">
        <v>0</v>
      </c>
      <c r="J20" s="14"/>
      <c r="K20" s="14">
        <v>23992</v>
      </c>
      <c r="L20" s="14"/>
      <c r="M20" s="14">
        <v>0</v>
      </c>
    </row>
    <row r="21" spans="1:13" s="13" customFormat="1" ht="12" customHeight="1">
      <c r="A21" s="12" t="s">
        <v>13</v>
      </c>
      <c r="B21" s="12"/>
      <c r="C21" s="16">
        <f>SUM(E21:M21)</f>
        <v>4732319</v>
      </c>
      <c r="D21" s="14"/>
      <c r="E21" s="16">
        <f>SUM(E17:E20)</f>
        <v>3078271</v>
      </c>
      <c r="F21" s="14"/>
      <c r="G21" s="16">
        <f>SUM(G17:G20)</f>
        <v>1530594</v>
      </c>
      <c r="H21" s="14"/>
      <c r="I21" s="16">
        <f>SUM(I17:I20)</f>
        <v>8329</v>
      </c>
      <c r="J21" s="14"/>
      <c r="K21" s="16">
        <f>SUM(K17:K20)</f>
        <v>109483</v>
      </c>
      <c r="L21" s="14"/>
      <c r="M21" s="16">
        <f>SUM(M17:M20)</f>
        <v>5642</v>
      </c>
    </row>
    <row r="22" spans="1:13" s="13" customFormat="1" ht="12" customHeight="1">
      <c r="A22" s="12"/>
      <c r="B22" s="12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s="13" customFormat="1" ht="12" customHeight="1">
      <c r="A23" s="12" t="s">
        <v>23</v>
      </c>
      <c r="B23" s="12" t="s">
        <v>9</v>
      </c>
      <c r="C23" s="17">
        <f>SUM(E23:M23)</f>
        <v>19223</v>
      </c>
      <c r="D23" s="12"/>
      <c r="E23" s="18">
        <v>0</v>
      </c>
      <c r="F23" s="12"/>
      <c r="G23" s="18">
        <v>0</v>
      </c>
      <c r="H23" s="12"/>
      <c r="I23" s="18">
        <v>734</v>
      </c>
      <c r="J23" s="12"/>
      <c r="K23" s="18">
        <v>18489</v>
      </c>
      <c r="L23" s="12"/>
      <c r="M23" s="18">
        <v>0</v>
      </c>
    </row>
    <row r="24" spans="1:13" s="13" customFormat="1" ht="12" customHeight="1">
      <c r="A24" s="12"/>
      <c r="B24" s="12"/>
      <c r="C24" s="19"/>
      <c r="D24" s="12"/>
      <c r="E24" s="20"/>
      <c r="F24" s="12"/>
      <c r="G24" s="20"/>
      <c r="H24" s="12"/>
      <c r="I24" s="20"/>
      <c r="J24" s="12"/>
      <c r="K24" s="20"/>
      <c r="L24" s="12"/>
      <c r="M24" s="20"/>
    </row>
    <row r="25" spans="1:13" s="13" customFormat="1" ht="12" customHeight="1">
      <c r="A25" s="12" t="s">
        <v>66</v>
      </c>
      <c r="B25" s="12" t="s">
        <v>9</v>
      </c>
      <c r="C25" s="17">
        <f>SUM(E25:M25)</f>
        <v>1024098</v>
      </c>
      <c r="D25" s="12"/>
      <c r="E25" s="18">
        <v>65616</v>
      </c>
      <c r="F25" s="12"/>
      <c r="G25" s="18">
        <v>33227</v>
      </c>
      <c r="H25" s="12"/>
      <c r="I25" s="18">
        <v>0</v>
      </c>
      <c r="J25" s="12"/>
      <c r="K25" s="18">
        <v>925255</v>
      </c>
      <c r="L25" s="12"/>
      <c r="M25" s="18">
        <v>0</v>
      </c>
    </row>
    <row r="26" spans="1:13" s="13" customFormat="1" ht="12" customHeight="1">
      <c r="A26" s="12"/>
      <c r="B26" s="12"/>
      <c r="C26" s="12"/>
      <c r="D26" s="12"/>
      <c r="E26" s="14"/>
      <c r="F26" s="12"/>
      <c r="G26" s="14"/>
      <c r="H26" s="12"/>
      <c r="I26" s="14"/>
      <c r="J26" s="12"/>
      <c r="K26" s="14"/>
      <c r="L26" s="12"/>
      <c r="M26" s="14"/>
    </row>
    <row r="27" spans="1:13" s="13" customFormat="1" ht="12" customHeight="1">
      <c r="A27" s="12" t="s">
        <v>24</v>
      </c>
      <c r="B27" s="12"/>
      <c r="C27" s="12"/>
      <c r="D27" s="12"/>
      <c r="E27" s="14"/>
      <c r="F27" s="12"/>
      <c r="G27" s="14"/>
      <c r="H27" s="12"/>
      <c r="I27" s="14"/>
      <c r="J27" s="12"/>
      <c r="K27" s="14"/>
      <c r="L27" s="12"/>
      <c r="M27" s="14"/>
    </row>
    <row r="28" spans="1:13" s="13" customFormat="1" ht="12" customHeight="1">
      <c r="A28" s="12" t="s">
        <v>25</v>
      </c>
      <c r="B28" s="12"/>
      <c r="C28" s="12">
        <f aca="true" t="shared" si="0" ref="C28:C33">SUM(E28:M28)</f>
        <v>666137</v>
      </c>
      <c r="D28" s="12"/>
      <c r="E28" s="14">
        <v>414281</v>
      </c>
      <c r="F28" s="12"/>
      <c r="G28" s="14">
        <v>209640</v>
      </c>
      <c r="H28" s="12"/>
      <c r="I28" s="14">
        <v>4908</v>
      </c>
      <c r="J28" s="12"/>
      <c r="K28" s="14">
        <v>37308</v>
      </c>
      <c r="L28" s="12"/>
      <c r="M28" s="14">
        <v>0</v>
      </c>
    </row>
    <row r="29" spans="1:13" s="13" customFormat="1" ht="12" customHeight="1">
      <c r="A29" s="12" t="s">
        <v>26</v>
      </c>
      <c r="B29" s="12" t="s">
        <v>9</v>
      </c>
      <c r="C29" s="12">
        <f t="shared" si="0"/>
        <v>930727</v>
      </c>
      <c r="D29" s="12"/>
      <c r="E29" s="14">
        <v>605529</v>
      </c>
      <c r="F29" s="12"/>
      <c r="G29" s="14">
        <v>314076</v>
      </c>
      <c r="H29" s="12"/>
      <c r="I29" s="14">
        <v>0</v>
      </c>
      <c r="J29" s="12"/>
      <c r="K29" s="14">
        <v>7630</v>
      </c>
      <c r="L29" s="12"/>
      <c r="M29" s="14">
        <v>3492</v>
      </c>
    </row>
    <row r="30" spans="1:13" s="13" customFormat="1" ht="12" customHeight="1">
      <c r="A30" s="12" t="s">
        <v>27</v>
      </c>
      <c r="B30" s="12" t="s">
        <v>9</v>
      </c>
      <c r="C30" s="12">
        <f t="shared" si="0"/>
        <v>979990</v>
      </c>
      <c r="D30" s="12"/>
      <c r="E30" s="14">
        <v>610164</v>
      </c>
      <c r="F30" s="12"/>
      <c r="G30" s="14">
        <v>306790</v>
      </c>
      <c r="H30" s="12"/>
      <c r="I30" s="14">
        <v>10544</v>
      </c>
      <c r="J30" s="12"/>
      <c r="K30" s="14">
        <v>52492</v>
      </c>
      <c r="L30" s="12"/>
      <c r="M30" s="14">
        <v>0</v>
      </c>
    </row>
    <row r="31" spans="1:13" s="13" customFormat="1" ht="12" customHeight="1">
      <c r="A31" s="12" t="s">
        <v>68</v>
      </c>
      <c r="B31" s="12"/>
      <c r="C31" s="12">
        <f t="shared" si="0"/>
        <v>477021</v>
      </c>
      <c r="D31" s="12"/>
      <c r="E31" s="14">
        <v>121785</v>
      </c>
      <c r="F31" s="12"/>
      <c r="G31" s="14">
        <v>61416</v>
      </c>
      <c r="H31" s="12"/>
      <c r="I31" s="14">
        <v>3618</v>
      </c>
      <c r="J31" s="12"/>
      <c r="K31" s="14">
        <v>290202</v>
      </c>
      <c r="L31" s="12"/>
      <c r="M31" s="14">
        <v>0</v>
      </c>
    </row>
    <row r="32" spans="1:13" s="13" customFormat="1" ht="12" customHeight="1">
      <c r="A32" s="12" t="s">
        <v>28</v>
      </c>
      <c r="B32" s="12"/>
      <c r="C32" s="12">
        <f t="shared" si="0"/>
        <v>1245650</v>
      </c>
      <c r="D32" s="12"/>
      <c r="E32" s="14">
        <v>802132</v>
      </c>
      <c r="F32" s="12"/>
      <c r="G32" s="14">
        <v>411483</v>
      </c>
      <c r="H32" s="12"/>
      <c r="I32" s="14">
        <v>264</v>
      </c>
      <c r="J32" s="12"/>
      <c r="K32" s="14">
        <v>30371</v>
      </c>
      <c r="L32" s="12"/>
      <c r="M32" s="14">
        <v>1400</v>
      </c>
    </row>
    <row r="33" spans="1:13" s="13" customFormat="1" ht="12" customHeight="1">
      <c r="A33" s="12" t="s">
        <v>29</v>
      </c>
      <c r="B33" s="12"/>
      <c r="C33" s="21">
        <f t="shared" si="0"/>
        <v>4299525</v>
      </c>
      <c r="D33" s="12"/>
      <c r="E33" s="16">
        <f>SUM(E28:E32)</f>
        <v>2553891</v>
      </c>
      <c r="F33" s="12"/>
      <c r="G33" s="16">
        <f>SUM(G28:G32)</f>
        <v>1303405</v>
      </c>
      <c r="H33" s="12"/>
      <c r="I33" s="16">
        <f>SUM(I28:I32)</f>
        <v>19334</v>
      </c>
      <c r="J33" s="12"/>
      <c r="K33" s="16">
        <f>SUM(K28:K32)</f>
        <v>418003</v>
      </c>
      <c r="L33" s="12"/>
      <c r="M33" s="16">
        <f>SUM(M28:M32)</f>
        <v>4892</v>
      </c>
    </row>
    <row r="34" spans="1:13" s="13" customFormat="1" ht="12" customHeight="1">
      <c r="A34" s="12"/>
      <c r="B34" s="12"/>
      <c r="C34" s="12"/>
      <c r="D34" s="12"/>
      <c r="E34" s="14"/>
      <c r="F34" s="12"/>
      <c r="G34" s="14"/>
      <c r="H34" s="12"/>
      <c r="I34" s="14"/>
      <c r="J34" s="12"/>
      <c r="K34" s="14"/>
      <c r="L34" s="12"/>
      <c r="M34" s="14"/>
    </row>
    <row r="35" spans="1:13" s="13" customFormat="1" ht="12" customHeight="1">
      <c r="A35" s="12" t="s">
        <v>30</v>
      </c>
      <c r="B35" s="12" t="s">
        <v>9</v>
      </c>
      <c r="C35" s="17">
        <f>SUM(E35:M35)</f>
        <v>378563</v>
      </c>
      <c r="D35" s="12"/>
      <c r="E35" s="18">
        <v>251307</v>
      </c>
      <c r="F35" s="12"/>
      <c r="G35" s="18">
        <v>127256</v>
      </c>
      <c r="H35" s="12"/>
      <c r="I35" s="18">
        <v>0</v>
      </c>
      <c r="J35" s="12"/>
      <c r="K35" s="18">
        <v>0</v>
      </c>
      <c r="L35" s="12"/>
      <c r="M35" s="18">
        <v>0</v>
      </c>
    </row>
    <row r="36" spans="1:13" s="13" customFormat="1" ht="12" customHeight="1">
      <c r="A36" s="12"/>
      <c r="B36" s="12"/>
      <c r="C36" s="19"/>
      <c r="D36" s="19"/>
      <c r="E36" s="20"/>
      <c r="F36" s="19"/>
      <c r="G36" s="20"/>
      <c r="H36" s="19"/>
      <c r="I36" s="20"/>
      <c r="J36" s="19"/>
      <c r="K36" s="20"/>
      <c r="L36" s="19"/>
      <c r="M36" s="20"/>
    </row>
    <row r="37" spans="1:13" s="13" customFormat="1" ht="12" customHeight="1">
      <c r="A37" s="12" t="s">
        <v>12</v>
      </c>
      <c r="B37" s="12" t="s">
        <v>9</v>
      </c>
      <c r="C37" s="17">
        <f>SUM(E37:M37)</f>
        <v>10453728</v>
      </c>
      <c r="D37" s="12"/>
      <c r="E37" s="18">
        <f>E21+E23+E33+E35+E25</f>
        <v>5949085</v>
      </c>
      <c r="F37" s="12"/>
      <c r="G37" s="18">
        <f>G21+G23+G33+G35+G25</f>
        <v>2994482</v>
      </c>
      <c r="H37" s="12"/>
      <c r="I37" s="18">
        <f>I21+I23+I33+I35+I25</f>
        <v>28397</v>
      </c>
      <c r="J37" s="12"/>
      <c r="K37" s="18">
        <f>K21+K23+K33+K35+K25</f>
        <v>1471230</v>
      </c>
      <c r="L37" s="12"/>
      <c r="M37" s="18">
        <f>M21+M23+M33+M35+M25</f>
        <v>10534</v>
      </c>
    </row>
    <row r="38" spans="1:13" s="13" customFormat="1" ht="12" customHeight="1">
      <c r="A38" s="12"/>
      <c r="B38" s="12" t="s">
        <v>9</v>
      </c>
      <c r="C38" s="12"/>
      <c r="D38" s="12"/>
      <c r="E38" s="14"/>
      <c r="F38" s="12"/>
      <c r="G38" s="14"/>
      <c r="H38" s="12"/>
      <c r="I38" s="14"/>
      <c r="J38" s="12"/>
      <c r="K38" s="14"/>
      <c r="L38" s="12"/>
      <c r="M38" s="14"/>
    </row>
    <row r="39" spans="1:13" s="13" customFormat="1" ht="12" customHeight="1">
      <c r="A39" s="12" t="s">
        <v>31</v>
      </c>
      <c r="B39" s="12" t="s">
        <v>9</v>
      </c>
      <c r="C39" s="12"/>
      <c r="D39" s="12"/>
      <c r="E39" s="14"/>
      <c r="F39" s="12"/>
      <c r="G39" s="14"/>
      <c r="H39" s="12"/>
      <c r="I39" s="14"/>
      <c r="J39" s="12"/>
      <c r="K39" s="14"/>
      <c r="L39" s="12"/>
      <c r="M39" s="14"/>
    </row>
    <row r="40" spans="1:13" s="13" customFormat="1" ht="12" customHeight="1">
      <c r="A40" s="12" t="s">
        <v>33</v>
      </c>
      <c r="B40" s="12" t="s">
        <v>9</v>
      </c>
      <c r="C40" s="12">
        <f>SUM(E40:M40)</f>
        <v>981304</v>
      </c>
      <c r="D40" s="12"/>
      <c r="E40" s="14">
        <v>569552</v>
      </c>
      <c r="F40" s="12"/>
      <c r="G40" s="14">
        <v>303365</v>
      </c>
      <c r="H40" s="12"/>
      <c r="I40" s="14">
        <v>14981</v>
      </c>
      <c r="J40" s="12"/>
      <c r="K40" s="14">
        <v>90168</v>
      </c>
      <c r="L40" s="12"/>
      <c r="M40" s="14">
        <v>3238</v>
      </c>
    </row>
    <row r="41" spans="1:13" s="13" customFormat="1" ht="12" customHeight="1">
      <c r="A41" s="12" t="s">
        <v>34</v>
      </c>
      <c r="B41" s="12" t="s">
        <v>9</v>
      </c>
      <c r="C41" s="12">
        <f>SUM(E41:M41)</f>
        <v>460342</v>
      </c>
      <c r="D41" s="12"/>
      <c r="E41" s="14">
        <v>222680</v>
      </c>
      <c r="F41" s="12"/>
      <c r="G41" s="14">
        <v>112137</v>
      </c>
      <c r="H41" s="12"/>
      <c r="I41" s="14">
        <v>419</v>
      </c>
      <c r="J41" s="12"/>
      <c r="K41" s="14">
        <v>99380</v>
      </c>
      <c r="L41" s="12"/>
      <c r="M41" s="14">
        <v>25726</v>
      </c>
    </row>
    <row r="42" spans="1:13" s="13" customFormat="1" ht="12" customHeight="1">
      <c r="A42" s="12"/>
      <c r="B42" s="12"/>
      <c r="C42" s="22"/>
      <c r="D42" s="19"/>
      <c r="E42" s="23"/>
      <c r="F42" s="19"/>
      <c r="G42" s="23"/>
      <c r="H42" s="19"/>
      <c r="I42" s="23"/>
      <c r="J42" s="19"/>
      <c r="K42" s="23"/>
      <c r="L42" s="19"/>
      <c r="M42" s="23"/>
    </row>
    <row r="43" spans="1:13" s="13" customFormat="1" ht="12" customHeight="1">
      <c r="A43" s="12" t="s">
        <v>14</v>
      </c>
      <c r="B43" s="12" t="s">
        <v>9</v>
      </c>
      <c r="C43" s="24">
        <f>SUM(E43:M43)</f>
        <v>1441646</v>
      </c>
      <c r="D43" s="12"/>
      <c r="E43" s="18">
        <f>SUM(E40:E41)</f>
        <v>792232</v>
      </c>
      <c r="F43" s="12"/>
      <c r="G43" s="18">
        <f>SUM(G40:G41)</f>
        <v>415502</v>
      </c>
      <c r="H43" s="12"/>
      <c r="I43" s="18">
        <f>SUM(I40:I41)</f>
        <v>15400</v>
      </c>
      <c r="J43" s="12"/>
      <c r="K43" s="18">
        <f>SUM(K40:K41)</f>
        <v>189548</v>
      </c>
      <c r="L43" s="12"/>
      <c r="M43" s="18">
        <f>SUM(M40:M41)</f>
        <v>28964</v>
      </c>
    </row>
    <row r="44" spans="1:13" s="13" customFormat="1" ht="12" customHeight="1">
      <c r="A44" s="12"/>
      <c r="B44" s="12" t="s">
        <v>9</v>
      </c>
      <c r="C44" s="12"/>
      <c r="D44" s="12"/>
      <c r="E44" s="14"/>
      <c r="F44" s="12"/>
      <c r="G44" s="14"/>
      <c r="H44" s="12"/>
      <c r="I44" s="14"/>
      <c r="J44" s="12"/>
      <c r="K44" s="14"/>
      <c r="L44" s="12"/>
      <c r="M44" s="14"/>
    </row>
    <row r="45" spans="1:13" s="13" customFormat="1" ht="12" customHeight="1">
      <c r="A45" s="12" t="s">
        <v>32</v>
      </c>
      <c r="B45" s="12" t="s">
        <v>9</v>
      </c>
      <c r="C45" s="12"/>
      <c r="D45" s="12"/>
      <c r="E45" s="14"/>
      <c r="F45" s="12"/>
      <c r="G45" s="14"/>
      <c r="H45" s="12"/>
      <c r="I45" s="14"/>
      <c r="J45" s="12"/>
      <c r="K45" s="14"/>
      <c r="L45" s="12"/>
      <c r="M45" s="14"/>
    </row>
    <row r="46" spans="1:13" s="13" customFormat="1" ht="12" customHeight="1">
      <c r="A46" s="12" t="s">
        <v>35</v>
      </c>
      <c r="B46" s="12"/>
      <c r="C46" s="19">
        <f>SUM(E46:M46)</f>
        <v>256302</v>
      </c>
      <c r="D46" s="12"/>
      <c r="E46" s="14">
        <v>169968</v>
      </c>
      <c r="F46" s="12"/>
      <c r="G46" s="14">
        <v>80113</v>
      </c>
      <c r="H46" s="12"/>
      <c r="I46" s="14">
        <v>2804</v>
      </c>
      <c r="J46" s="12"/>
      <c r="K46" s="14">
        <v>3417</v>
      </c>
      <c r="L46" s="12"/>
      <c r="M46" s="14">
        <v>0</v>
      </c>
    </row>
    <row r="47" spans="1:13" s="13" customFormat="1" ht="12" customHeight="1">
      <c r="A47" s="12" t="s">
        <v>36</v>
      </c>
      <c r="B47" s="12"/>
      <c r="C47" s="19">
        <f>SUM(E47:M47)</f>
        <v>677472</v>
      </c>
      <c r="D47" s="19"/>
      <c r="E47" s="14">
        <v>332971</v>
      </c>
      <c r="F47" s="12"/>
      <c r="G47" s="14">
        <v>165987</v>
      </c>
      <c r="H47" s="12"/>
      <c r="I47" s="14">
        <v>50055</v>
      </c>
      <c r="J47" s="12"/>
      <c r="K47" s="14">
        <v>127428</v>
      </c>
      <c r="L47" s="12"/>
      <c r="M47" s="14">
        <v>1031</v>
      </c>
    </row>
    <row r="48" spans="1:13" s="13" customFormat="1" ht="12" customHeight="1">
      <c r="A48" s="12" t="s">
        <v>61</v>
      </c>
      <c r="B48" s="12"/>
      <c r="C48" s="19">
        <f>SUM(E48:M48)</f>
        <v>484830</v>
      </c>
      <c r="D48" s="19"/>
      <c r="E48" s="14">
        <v>275189</v>
      </c>
      <c r="F48" s="12"/>
      <c r="G48" s="14">
        <v>142721</v>
      </c>
      <c r="H48" s="12"/>
      <c r="I48" s="14">
        <v>3701</v>
      </c>
      <c r="J48" s="12"/>
      <c r="K48" s="14">
        <v>62424</v>
      </c>
      <c r="L48" s="12"/>
      <c r="M48" s="14">
        <v>795</v>
      </c>
    </row>
    <row r="49" spans="1:13" s="13" customFormat="1" ht="12" customHeight="1">
      <c r="A49" s="12" t="s">
        <v>37</v>
      </c>
      <c r="B49" s="12" t="s">
        <v>9</v>
      </c>
      <c r="C49" s="19">
        <f>SUM(E49:M49)</f>
        <v>189181</v>
      </c>
      <c r="D49" s="19"/>
      <c r="E49" s="14">
        <v>117757</v>
      </c>
      <c r="F49" s="12"/>
      <c r="G49" s="14">
        <v>58109</v>
      </c>
      <c r="H49" s="12"/>
      <c r="I49" s="14">
        <v>3075</v>
      </c>
      <c r="J49" s="12"/>
      <c r="K49" s="14">
        <v>10240</v>
      </c>
      <c r="L49" s="12"/>
      <c r="M49" s="14">
        <v>0</v>
      </c>
    </row>
    <row r="50" spans="1:13" s="13" customFormat="1" ht="12" customHeight="1">
      <c r="A50" s="12" t="s">
        <v>58</v>
      </c>
      <c r="B50" s="12" t="s">
        <v>9</v>
      </c>
      <c r="C50" s="17">
        <f>SUM(E50:M50)</f>
        <v>184198</v>
      </c>
      <c r="D50" s="12"/>
      <c r="E50" s="18">
        <v>112848</v>
      </c>
      <c r="F50" s="12"/>
      <c r="G50" s="18">
        <v>64324</v>
      </c>
      <c r="H50" s="12"/>
      <c r="I50" s="18">
        <v>2306</v>
      </c>
      <c r="J50" s="12"/>
      <c r="K50" s="18">
        <v>4720</v>
      </c>
      <c r="L50" s="12"/>
      <c r="M50" s="18">
        <v>0</v>
      </c>
    </row>
    <row r="51" spans="1:13" s="13" customFormat="1" ht="12" customHeight="1">
      <c r="A51" s="12"/>
      <c r="B51" s="12"/>
      <c r="C51" s="22"/>
      <c r="D51" s="19"/>
      <c r="E51" s="23"/>
      <c r="F51" s="19"/>
      <c r="G51" s="23"/>
      <c r="H51" s="19"/>
      <c r="I51" s="23"/>
      <c r="J51" s="19"/>
      <c r="K51" s="23"/>
      <c r="L51" s="19"/>
      <c r="M51" s="23"/>
    </row>
    <row r="52" spans="1:13" s="13" customFormat="1" ht="12" customHeight="1">
      <c r="A52" s="12" t="s">
        <v>15</v>
      </c>
      <c r="B52" s="12" t="s">
        <v>9</v>
      </c>
      <c r="C52" s="24">
        <f>SUM(E52:M52)</f>
        <v>1791983</v>
      </c>
      <c r="D52" s="12"/>
      <c r="E52" s="18">
        <f>SUM(E46:E50)</f>
        <v>1008733</v>
      </c>
      <c r="F52" s="12"/>
      <c r="G52" s="18">
        <f>SUM(G46:G50)</f>
        <v>511254</v>
      </c>
      <c r="H52" s="12"/>
      <c r="I52" s="18">
        <f>SUM(I46:I50)</f>
        <v>61941</v>
      </c>
      <c r="J52" s="12"/>
      <c r="K52" s="18">
        <f>SUM(K46:K50)</f>
        <v>208229</v>
      </c>
      <c r="L52" s="12"/>
      <c r="M52" s="18">
        <f>SUM(M46:M50)</f>
        <v>1826</v>
      </c>
    </row>
    <row r="53" spans="1:13" s="13" customFormat="1" ht="12" customHeight="1">
      <c r="A53" s="12"/>
      <c r="B53" s="12" t="s">
        <v>9</v>
      </c>
      <c r="C53" s="25"/>
      <c r="D53" s="12"/>
      <c r="E53" s="14"/>
      <c r="F53" s="12"/>
      <c r="G53" s="14"/>
      <c r="H53" s="12"/>
      <c r="I53" s="14"/>
      <c r="J53" s="12"/>
      <c r="K53" s="14"/>
      <c r="L53" s="12"/>
      <c r="M53" s="14"/>
    </row>
    <row r="54" spans="1:13" s="13" customFormat="1" ht="12" customHeight="1">
      <c r="A54" s="12" t="s">
        <v>38</v>
      </c>
      <c r="B54" s="12" t="s">
        <v>9</v>
      </c>
      <c r="C54" s="25"/>
      <c r="D54" s="12"/>
      <c r="E54" s="14"/>
      <c r="F54" s="12"/>
      <c r="G54" s="14"/>
      <c r="H54" s="12"/>
      <c r="I54" s="14"/>
      <c r="J54" s="12"/>
      <c r="K54" s="14"/>
      <c r="L54" s="12"/>
      <c r="M54" s="14"/>
    </row>
    <row r="55" spans="1:13" s="13" customFormat="1" ht="12" customHeight="1">
      <c r="A55" s="12" t="s">
        <v>39</v>
      </c>
      <c r="B55" s="12" t="s">
        <v>9</v>
      </c>
      <c r="C55" s="12">
        <f aca="true" t="shared" si="1" ref="C55:C67">SUM(E55:M55)</f>
        <v>-42997</v>
      </c>
      <c r="D55" s="12"/>
      <c r="E55" s="14">
        <v>0</v>
      </c>
      <c r="F55" s="12"/>
      <c r="G55" s="14">
        <v>0</v>
      </c>
      <c r="H55" s="12"/>
      <c r="I55" s="14">
        <v>0</v>
      </c>
      <c r="J55" s="12"/>
      <c r="K55" s="14">
        <v>-42997</v>
      </c>
      <c r="L55" s="12"/>
      <c r="M55" s="14">
        <v>0</v>
      </c>
    </row>
    <row r="56" spans="1:13" s="13" customFormat="1" ht="12" customHeight="1">
      <c r="A56" s="12" t="s">
        <v>40</v>
      </c>
      <c r="B56" s="12" t="s">
        <v>9</v>
      </c>
      <c r="C56" s="12">
        <f t="shared" si="1"/>
        <v>34446</v>
      </c>
      <c r="D56" s="12"/>
      <c r="E56" s="14">
        <v>0</v>
      </c>
      <c r="F56" s="12"/>
      <c r="G56" s="14">
        <v>0</v>
      </c>
      <c r="H56" s="12"/>
      <c r="I56" s="14">
        <v>0</v>
      </c>
      <c r="J56" s="12"/>
      <c r="K56" s="14">
        <v>34446</v>
      </c>
      <c r="L56" s="12"/>
      <c r="M56" s="14">
        <v>0</v>
      </c>
    </row>
    <row r="57" spans="1:13" s="13" customFormat="1" ht="12" customHeight="1">
      <c r="A57" s="12" t="s">
        <v>41</v>
      </c>
      <c r="B57" s="12" t="s">
        <v>9</v>
      </c>
      <c r="C57" s="12">
        <f t="shared" si="1"/>
        <v>587835</v>
      </c>
      <c r="D57" s="12"/>
      <c r="E57" s="14">
        <v>347955</v>
      </c>
      <c r="F57" s="12"/>
      <c r="G57" s="14">
        <v>169307</v>
      </c>
      <c r="H57" s="12"/>
      <c r="I57" s="14">
        <v>26949</v>
      </c>
      <c r="J57" s="12"/>
      <c r="K57" s="14">
        <v>39400</v>
      </c>
      <c r="L57" s="12"/>
      <c r="M57" s="14">
        <v>4224</v>
      </c>
    </row>
    <row r="58" spans="1:13" s="13" customFormat="1" ht="12" customHeight="1">
      <c r="A58" s="12" t="s">
        <v>74</v>
      </c>
      <c r="B58" s="12" t="s">
        <v>9</v>
      </c>
      <c r="C58" s="12">
        <f>SUM(E58:M58)</f>
        <v>19282</v>
      </c>
      <c r="D58" s="12"/>
      <c r="E58" s="14">
        <v>0</v>
      </c>
      <c r="F58" s="12"/>
      <c r="G58" s="14">
        <v>0</v>
      </c>
      <c r="H58" s="12"/>
      <c r="I58" s="14">
        <v>0</v>
      </c>
      <c r="J58" s="12"/>
      <c r="K58" s="14">
        <v>19282</v>
      </c>
      <c r="L58" s="12"/>
      <c r="M58" s="14">
        <v>0</v>
      </c>
    </row>
    <row r="59" spans="1:13" s="13" customFormat="1" ht="12" customHeight="1">
      <c r="A59" s="12" t="s">
        <v>63</v>
      </c>
      <c r="B59" s="12" t="s">
        <v>9</v>
      </c>
      <c r="C59" s="12">
        <f t="shared" si="1"/>
        <v>668943</v>
      </c>
      <c r="D59" s="12"/>
      <c r="E59" s="14">
        <v>242709</v>
      </c>
      <c r="F59" s="12"/>
      <c r="G59" s="14">
        <v>123004</v>
      </c>
      <c r="H59" s="12"/>
      <c r="I59" s="14">
        <v>517</v>
      </c>
      <c r="J59" s="12"/>
      <c r="K59" s="14">
        <v>255770</v>
      </c>
      <c r="L59" s="12"/>
      <c r="M59" s="14">
        <v>46943</v>
      </c>
    </row>
    <row r="60" spans="1:13" s="13" customFormat="1" ht="12" customHeight="1">
      <c r="A60" s="12" t="s">
        <v>42</v>
      </c>
      <c r="B60" s="12" t="s">
        <v>9</v>
      </c>
      <c r="C60" s="12">
        <f t="shared" si="1"/>
        <v>886953</v>
      </c>
      <c r="D60" s="12"/>
      <c r="E60" s="14">
        <v>551030</v>
      </c>
      <c r="F60" s="12"/>
      <c r="G60" s="14">
        <v>276859</v>
      </c>
      <c r="H60" s="12"/>
      <c r="I60" s="14">
        <v>7895</v>
      </c>
      <c r="J60" s="12"/>
      <c r="K60" s="14">
        <v>43279</v>
      </c>
      <c r="L60" s="12"/>
      <c r="M60" s="14">
        <v>7890</v>
      </c>
    </row>
    <row r="61" spans="1:13" s="13" customFormat="1" ht="12" customHeight="1">
      <c r="A61" s="12" t="s">
        <v>54</v>
      </c>
      <c r="B61" s="12"/>
      <c r="C61" s="12">
        <f t="shared" si="1"/>
        <v>61640</v>
      </c>
      <c r="D61" s="12"/>
      <c r="E61" s="14">
        <v>0</v>
      </c>
      <c r="F61" s="12"/>
      <c r="G61" s="14">
        <v>0</v>
      </c>
      <c r="H61" s="12"/>
      <c r="I61" s="14">
        <v>0</v>
      </c>
      <c r="J61" s="12"/>
      <c r="K61" s="14">
        <v>58062</v>
      </c>
      <c r="L61" s="12"/>
      <c r="M61" s="14">
        <v>3578</v>
      </c>
    </row>
    <row r="62" spans="1:13" s="13" customFormat="1" ht="12" customHeight="1">
      <c r="A62" s="12" t="s">
        <v>43</v>
      </c>
      <c r="B62" s="12" t="s">
        <v>9</v>
      </c>
      <c r="C62" s="12">
        <f t="shared" si="1"/>
        <v>158206</v>
      </c>
      <c r="D62" s="12"/>
      <c r="E62" s="14">
        <v>103693</v>
      </c>
      <c r="F62" s="12"/>
      <c r="G62" s="14">
        <v>51665</v>
      </c>
      <c r="H62" s="12"/>
      <c r="I62" s="14">
        <v>0</v>
      </c>
      <c r="J62" s="12"/>
      <c r="K62" s="14">
        <v>2496</v>
      </c>
      <c r="L62" s="12"/>
      <c r="M62" s="14">
        <v>352</v>
      </c>
    </row>
    <row r="63" spans="1:13" s="13" customFormat="1" ht="12" customHeight="1">
      <c r="A63" s="12" t="s">
        <v>59</v>
      </c>
      <c r="B63" s="12" t="s">
        <v>9</v>
      </c>
      <c r="C63" s="12">
        <f t="shared" si="1"/>
        <v>113411</v>
      </c>
      <c r="D63" s="12"/>
      <c r="E63" s="14">
        <v>56521</v>
      </c>
      <c r="F63" s="12"/>
      <c r="G63" s="14">
        <v>28621</v>
      </c>
      <c r="H63" s="12"/>
      <c r="I63" s="14">
        <v>10015</v>
      </c>
      <c r="J63" s="12"/>
      <c r="K63" s="14">
        <v>18133</v>
      </c>
      <c r="L63" s="12"/>
      <c r="M63" s="14">
        <v>121</v>
      </c>
    </row>
    <row r="64" spans="1:13" s="13" customFormat="1" ht="12" customHeight="1">
      <c r="A64" s="12" t="s">
        <v>73</v>
      </c>
      <c r="B64" s="12" t="s">
        <v>9</v>
      </c>
      <c r="C64" s="12">
        <f>SUM(E64:M64)</f>
        <v>212628</v>
      </c>
      <c r="D64" s="12"/>
      <c r="E64" s="14">
        <v>83094</v>
      </c>
      <c r="F64" s="12"/>
      <c r="G64" s="14">
        <v>42533</v>
      </c>
      <c r="H64" s="12"/>
      <c r="I64" s="14">
        <v>1345</v>
      </c>
      <c r="J64" s="12"/>
      <c r="K64" s="14">
        <v>85656</v>
      </c>
      <c r="L64" s="12"/>
      <c r="M64" s="14">
        <v>0</v>
      </c>
    </row>
    <row r="65" spans="1:13" s="13" customFormat="1" ht="12" customHeight="1">
      <c r="A65" s="12" t="s">
        <v>44</v>
      </c>
      <c r="B65" s="12"/>
      <c r="C65" s="12">
        <f t="shared" si="1"/>
        <v>41814</v>
      </c>
      <c r="D65" s="12"/>
      <c r="E65" s="14">
        <v>0</v>
      </c>
      <c r="F65" s="12"/>
      <c r="G65" s="14">
        <v>0</v>
      </c>
      <c r="H65" s="12"/>
      <c r="I65" s="14">
        <v>-48</v>
      </c>
      <c r="J65" s="12"/>
      <c r="K65" s="14">
        <v>3619</v>
      </c>
      <c r="L65" s="12"/>
      <c r="M65" s="14">
        <v>38243</v>
      </c>
    </row>
    <row r="66" spans="1:13" s="13" customFormat="1" ht="12" customHeight="1">
      <c r="A66" s="12" t="s">
        <v>69</v>
      </c>
      <c r="B66" s="12"/>
      <c r="C66" s="12">
        <f t="shared" si="1"/>
        <v>127562</v>
      </c>
      <c r="D66" s="12"/>
      <c r="E66" s="14">
        <v>0</v>
      </c>
      <c r="F66" s="12"/>
      <c r="G66" s="14">
        <v>0</v>
      </c>
      <c r="H66" s="12"/>
      <c r="I66" s="14">
        <v>0</v>
      </c>
      <c r="J66" s="12"/>
      <c r="K66" s="14">
        <v>127562</v>
      </c>
      <c r="L66" s="12"/>
      <c r="M66" s="14">
        <v>0</v>
      </c>
    </row>
    <row r="67" spans="1:13" s="13" customFormat="1" ht="12" customHeight="1">
      <c r="A67" s="12" t="s">
        <v>45</v>
      </c>
      <c r="B67" s="12" t="s">
        <v>9</v>
      </c>
      <c r="C67" s="24">
        <f t="shared" si="1"/>
        <v>120615</v>
      </c>
      <c r="D67" s="12"/>
      <c r="E67" s="14">
        <v>2160</v>
      </c>
      <c r="F67" s="12"/>
      <c r="G67" s="14">
        <v>0</v>
      </c>
      <c r="H67" s="12"/>
      <c r="I67" s="14">
        <v>0</v>
      </c>
      <c r="J67" s="12"/>
      <c r="K67" s="14">
        <v>118455</v>
      </c>
      <c r="L67" s="12"/>
      <c r="M67" s="14">
        <v>0</v>
      </c>
    </row>
    <row r="68" spans="1:13" s="13" customFormat="1" ht="12" customHeight="1">
      <c r="A68" s="12"/>
      <c r="B68" s="12" t="s">
        <v>9</v>
      </c>
      <c r="C68" s="12"/>
      <c r="D68" s="12"/>
      <c r="E68" s="23" t="s">
        <v>9</v>
      </c>
      <c r="F68" s="12"/>
      <c r="G68" s="23" t="s">
        <v>9</v>
      </c>
      <c r="H68" s="12"/>
      <c r="I68" s="23" t="s">
        <v>9</v>
      </c>
      <c r="J68" s="12"/>
      <c r="K68" s="23" t="s">
        <v>9</v>
      </c>
      <c r="L68" s="12"/>
      <c r="M68" s="23" t="s">
        <v>9</v>
      </c>
    </row>
    <row r="69" spans="1:13" s="13" customFormat="1" ht="12" customHeight="1">
      <c r="A69" s="12" t="s">
        <v>18</v>
      </c>
      <c r="B69" s="12" t="s">
        <v>9</v>
      </c>
      <c r="C69" s="24">
        <f>SUM(E69:M69)</f>
        <v>2990338</v>
      </c>
      <c r="D69" s="12"/>
      <c r="E69" s="18">
        <f>SUM(E55:E68)</f>
        <v>1387162</v>
      </c>
      <c r="F69" s="12"/>
      <c r="G69" s="18">
        <f>SUM(G55:G68)</f>
        <v>691989</v>
      </c>
      <c r="H69" s="12"/>
      <c r="I69" s="18">
        <f>SUM(I55:I68)</f>
        <v>46673</v>
      </c>
      <c r="J69" s="12"/>
      <c r="K69" s="18">
        <f>SUM(K55:K68)</f>
        <v>763163</v>
      </c>
      <c r="L69" s="12"/>
      <c r="M69" s="18">
        <f>SUM(M55:M68)</f>
        <v>101351</v>
      </c>
    </row>
    <row r="70" spans="1:13" s="13" customFormat="1" ht="12" customHeight="1">
      <c r="A70" s="12"/>
      <c r="B70" s="12"/>
      <c r="C70" s="19"/>
      <c r="D70" s="12"/>
      <c r="E70" s="20"/>
      <c r="F70" s="12"/>
      <c r="G70" s="20"/>
      <c r="H70" s="12"/>
      <c r="I70" s="20"/>
      <c r="J70" s="12"/>
      <c r="K70" s="20"/>
      <c r="L70" s="12"/>
      <c r="M70" s="20"/>
    </row>
    <row r="71" spans="1:13" s="13" customFormat="1" ht="12" customHeight="1">
      <c r="A71" s="12" t="s">
        <v>71</v>
      </c>
      <c r="B71" s="12"/>
      <c r="C71" s="26">
        <f>SUM(E71:M71)</f>
        <v>0</v>
      </c>
      <c r="D71" s="12"/>
      <c r="E71" s="27"/>
      <c r="F71" s="12"/>
      <c r="G71" s="27"/>
      <c r="H71" s="12"/>
      <c r="I71" s="27"/>
      <c r="J71" s="12"/>
      <c r="K71" s="27"/>
      <c r="L71" s="12"/>
      <c r="M71" s="27"/>
    </row>
    <row r="72" spans="1:13" s="13" customFormat="1" ht="12" customHeight="1">
      <c r="A72" s="12"/>
      <c r="B72" s="12"/>
      <c r="C72" s="20"/>
      <c r="D72" s="19"/>
      <c r="E72" s="20"/>
      <c r="F72" s="19"/>
      <c r="G72" s="20"/>
      <c r="H72" s="19"/>
      <c r="I72" s="20"/>
      <c r="J72" s="19"/>
      <c r="K72" s="20"/>
      <c r="L72" s="19"/>
      <c r="M72" s="20"/>
    </row>
    <row r="73" spans="1:13" s="13" customFormat="1" ht="12" customHeight="1">
      <c r="A73" s="12" t="s">
        <v>16</v>
      </c>
      <c r="B73" s="12" t="s">
        <v>9</v>
      </c>
      <c r="C73" s="24">
        <f>SUM(E73:M73)</f>
        <v>2990338</v>
      </c>
      <c r="D73" s="12"/>
      <c r="E73" s="18">
        <f>SUM(E69:E71)</f>
        <v>1387162</v>
      </c>
      <c r="F73" s="12"/>
      <c r="G73" s="18">
        <f>SUM(G69:G71)</f>
        <v>691989</v>
      </c>
      <c r="H73" s="12"/>
      <c r="I73" s="18">
        <f>SUM(I69:I71)</f>
        <v>46673</v>
      </c>
      <c r="J73" s="12"/>
      <c r="K73" s="18">
        <f>SUM(K69:K71)</f>
        <v>763163</v>
      </c>
      <c r="L73" s="12"/>
      <c r="M73" s="18">
        <f>SUM(M69:M71)</f>
        <v>101351</v>
      </c>
    </row>
    <row r="74" spans="1:13" s="13" customFormat="1" ht="12" customHeight="1">
      <c r="A74" s="12"/>
      <c r="B74" s="12" t="s">
        <v>9</v>
      </c>
      <c r="C74" s="12"/>
      <c r="D74" s="12"/>
      <c r="E74" s="14"/>
      <c r="F74" s="12"/>
      <c r="G74" s="14"/>
      <c r="H74" s="12"/>
      <c r="I74" s="14"/>
      <c r="J74" s="12"/>
      <c r="K74" s="14"/>
      <c r="L74" s="12"/>
      <c r="M74" s="14"/>
    </row>
    <row r="75" spans="1:13" s="13" customFormat="1" ht="12" customHeight="1">
      <c r="A75" s="12" t="s">
        <v>46</v>
      </c>
      <c r="B75" s="12" t="s">
        <v>9</v>
      </c>
      <c r="C75" s="12"/>
      <c r="D75" s="12"/>
      <c r="E75" s="14"/>
      <c r="F75" s="12"/>
      <c r="G75" s="14"/>
      <c r="H75" s="12"/>
      <c r="I75" s="14"/>
      <c r="J75" s="12"/>
      <c r="K75" s="14"/>
      <c r="L75" s="12"/>
      <c r="M75" s="14"/>
    </row>
    <row r="76" spans="1:13" s="13" customFormat="1" ht="12" customHeight="1">
      <c r="A76" s="12" t="s">
        <v>47</v>
      </c>
      <c r="B76" s="12" t="s">
        <v>9</v>
      </c>
      <c r="C76" s="12">
        <f aca="true" t="shared" si="2" ref="C76:C88">SUM(E76:M76)</f>
        <v>72303</v>
      </c>
      <c r="D76" s="12"/>
      <c r="E76" s="14">
        <v>52487</v>
      </c>
      <c r="F76" s="12"/>
      <c r="G76" s="14">
        <v>26578</v>
      </c>
      <c r="H76" s="12"/>
      <c r="I76" s="14">
        <v>661</v>
      </c>
      <c r="J76" s="12"/>
      <c r="K76" s="14">
        <v>-7423</v>
      </c>
      <c r="L76" s="12"/>
      <c r="M76" s="14">
        <v>0</v>
      </c>
    </row>
    <row r="77" spans="1:13" s="13" customFormat="1" ht="12" customHeight="1">
      <c r="A77" s="12" t="s">
        <v>62</v>
      </c>
      <c r="B77" s="12"/>
      <c r="C77" s="12">
        <f t="shared" si="2"/>
        <v>25807</v>
      </c>
      <c r="D77" s="12"/>
      <c r="E77" s="14">
        <v>0</v>
      </c>
      <c r="F77" s="12"/>
      <c r="G77" s="14">
        <v>0</v>
      </c>
      <c r="H77" s="12"/>
      <c r="I77" s="14">
        <v>0</v>
      </c>
      <c r="J77" s="12"/>
      <c r="K77" s="14">
        <v>25807</v>
      </c>
      <c r="L77" s="12"/>
      <c r="M77" s="14">
        <v>0</v>
      </c>
    </row>
    <row r="78" spans="1:13" s="13" customFormat="1" ht="12" customHeight="1">
      <c r="A78" s="12" t="s">
        <v>48</v>
      </c>
      <c r="B78" s="12" t="s">
        <v>9</v>
      </c>
      <c r="C78" s="12">
        <f t="shared" si="2"/>
        <v>994554</v>
      </c>
      <c r="D78" s="12"/>
      <c r="E78" s="14">
        <v>547418</v>
      </c>
      <c r="F78" s="12"/>
      <c r="G78" s="14">
        <v>279511</v>
      </c>
      <c r="H78" s="12"/>
      <c r="I78" s="14">
        <v>1533</v>
      </c>
      <c r="J78" s="12"/>
      <c r="K78" s="14">
        <v>166092</v>
      </c>
      <c r="L78" s="12"/>
      <c r="M78" s="14">
        <v>0</v>
      </c>
    </row>
    <row r="79" spans="1:13" s="13" customFormat="1" ht="12" customHeight="1">
      <c r="A79" s="12" t="s">
        <v>49</v>
      </c>
      <c r="B79" s="12"/>
      <c r="C79" s="12">
        <f t="shared" si="2"/>
        <v>513690</v>
      </c>
      <c r="D79" s="12"/>
      <c r="E79" s="14">
        <v>298598</v>
      </c>
      <c r="F79" s="12"/>
      <c r="G79" s="14">
        <v>151981</v>
      </c>
      <c r="H79" s="12"/>
      <c r="I79" s="14">
        <v>2320</v>
      </c>
      <c r="J79" s="12"/>
      <c r="K79" s="14">
        <v>19304</v>
      </c>
      <c r="L79" s="12"/>
      <c r="M79" s="14">
        <v>41487</v>
      </c>
    </row>
    <row r="80" spans="1:13" s="13" customFormat="1" ht="12" customHeight="1">
      <c r="A80" s="12" t="s">
        <v>50</v>
      </c>
      <c r="B80" s="12" t="s">
        <v>9</v>
      </c>
      <c r="C80" s="12">
        <f t="shared" si="2"/>
        <v>369129</v>
      </c>
      <c r="D80" s="12"/>
      <c r="E80" s="14">
        <v>122956</v>
      </c>
      <c r="F80" s="12"/>
      <c r="G80" s="14">
        <v>57810</v>
      </c>
      <c r="H80" s="12"/>
      <c r="I80" s="14">
        <v>0</v>
      </c>
      <c r="J80" s="12"/>
      <c r="K80" s="14">
        <v>139120</v>
      </c>
      <c r="L80" s="12"/>
      <c r="M80" s="14">
        <v>49243</v>
      </c>
    </row>
    <row r="81" spans="1:13" s="13" customFormat="1" ht="12" customHeight="1">
      <c r="A81" s="12" t="s">
        <v>51</v>
      </c>
      <c r="B81" s="12"/>
      <c r="C81" s="12">
        <f t="shared" si="2"/>
        <v>719602</v>
      </c>
      <c r="D81" s="12"/>
      <c r="E81" s="14">
        <v>0</v>
      </c>
      <c r="F81" s="12"/>
      <c r="G81" s="14">
        <v>0</v>
      </c>
      <c r="H81" s="12"/>
      <c r="I81" s="14">
        <v>0</v>
      </c>
      <c r="J81" s="12"/>
      <c r="K81" s="14">
        <v>719602</v>
      </c>
      <c r="L81" s="12"/>
      <c r="M81" s="14">
        <v>0</v>
      </c>
    </row>
    <row r="82" spans="1:13" s="13" customFormat="1" ht="12" customHeight="1">
      <c r="A82" s="12" t="s">
        <v>52</v>
      </c>
      <c r="B82" s="12" t="s">
        <v>9</v>
      </c>
      <c r="C82" s="19">
        <f t="shared" si="2"/>
        <v>236622</v>
      </c>
      <c r="D82" s="12"/>
      <c r="E82" s="14">
        <v>0</v>
      </c>
      <c r="F82" s="12"/>
      <c r="G82" s="14">
        <v>0</v>
      </c>
      <c r="H82" s="12"/>
      <c r="I82" s="14">
        <v>0</v>
      </c>
      <c r="J82" s="12"/>
      <c r="K82" s="14">
        <v>236622</v>
      </c>
      <c r="L82" s="12"/>
      <c r="M82" s="14">
        <v>0</v>
      </c>
    </row>
    <row r="83" spans="1:13" s="13" customFormat="1" ht="12" customHeight="1">
      <c r="A83" s="12"/>
      <c r="B83" s="12"/>
      <c r="C83" s="22"/>
      <c r="D83" s="19"/>
      <c r="E83" s="23"/>
      <c r="F83" s="19"/>
      <c r="G83" s="23"/>
      <c r="H83" s="19"/>
      <c r="I83" s="23"/>
      <c r="J83" s="19"/>
      <c r="K83" s="23"/>
      <c r="L83" s="19"/>
      <c r="M83" s="23"/>
    </row>
    <row r="84" spans="1:13" s="13" customFormat="1" ht="12" customHeight="1">
      <c r="A84" s="12" t="s">
        <v>17</v>
      </c>
      <c r="B84" s="12" t="s">
        <v>9</v>
      </c>
      <c r="C84" s="12">
        <f>SUM(C76:C83)</f>
        <v>2931707</v>
      </c>
      <c r="D84" s="12"/>
      <c r="E84" s="18">
        <f>SUM(E76:E82)</f>
        <v>1021459</v>
      </c>
      <c r="F84" s="12"/>
      <c r="G84" s="18">
        <f>SUM(G76:G82)</f>
        <v>515880</v>
      </c>
      <c r="H84" s="12"/>
      <c r="I84" s="18">
        <f>SUM(I76:I82)</f>
        <v>4514</v>
      </c>
      <c r="J84" s="12"/>
      <c r="K84" s="18">
        <f>SUM(K76:K82)</f>
        <v>1299124</v>
      </c>
      <c r="L84" s="12"/>
      <c r="M84" s="18">
        <f>SUM(M76:M82)</f>
        <v>90730</v>
      </c>
    </row>
    <row r="85" spans="1:13" s="13" customFormat="1" ht="12" customHeight="1">
      <c r="A85" s="12"/>
      <c r="B85" s="12" t="s">
        <v>9</v>
      </c>
      <c r="C85" s="28"/>
      <c r="D85" s="12"/>
      <c r="E85" s="14"/>
      <c r="F85" s="12"/>
      <c r="G85" s="14"/>
      <c r="H85" s="12"/>
      <c r="I85" s="14"/>
      <c r="J85" s="12"/>
      <c r="K85" s="14"/>
      <c r="L85" s="12"/>
      <c r="M85" s="14"/>
    </row>
    <row r="86" spans="1:13" s="13" customFormat="1" ht="12" customHeight="1">
      <c r="A86" s="12" t="s">
        <v>53</v>
      </c>
      <c r="B86" s="12" t="s">
        <v>9</v>
      </c>
      <c r="C86" s="12">
        <f t="shared" si="2"/>
        <v>1595126</v>
      </c>
      <c r="D86" s="12"/>
      <c r="E86" s="18">
        <v>0</v>
      </c>
      <c r="F86" s="12"/>
      <c r="G86" s="18">
        <v>0</v>
      </c>
      <c r="H86" s="12"/>
      <c r="I86" s="18">
        <v>0</v>
      </c>
      <c r="J86" s="12"/>
      <c r="K86" s="18">
        <v>1595126</v>
      </c>
      <c r="L86" s="12"/>
      <c r="M86" s="18">
        <v>0</v>
      </c>
    </row>
    <row r="87" spans="1:13" s="13" customFormat="1" ht="12" customHeight="1">
      <c r="A87" s="12" t="s">
        <v>10</v>
      </c>
      <c r="B87" s="12" t="s">
        <v>9</v>
      </c>
      <c r="C87" s="28"/>
      <c r="D87" s="12"/>
      <c r="E87" s="14"/>
      <c r="F87" s="12"/>
      <c r="G87" s="14"/>
      <c r="H87" s="12"/>
      <c r="I87" s="14"/>
      <c r="J87" s="12"/>
      <c r="K87" s="14"/>
      <c r="L87" s="12"/>
      <c r="M87" s="14"/>
    </row>
    <row r="88" spans="1:13" s="13" customFormat="1" ht="12" customHeight="1">
      <c r="A88" s="12" t="s">
        <v>55</v>
      </c>
      <c r="B88" s="12" t="s">
        <v>9</v>
      </c>
      <c r="C88" s="17">
        <f t="shared" si="2"/>
        <v>21204528</v>
      </c>
      <c r="D88" s="12"/>
      <c r="E88" s="18">
        <f>E37+E43+E52+E73+E84+E86</f>
        <v>10158671</v>
      </c>
      <c r="F88" s="12"/>
      <c r="G88" s="18">
        <f>G37+G43+G52+G73+G84+G86</f>
        <v>5129107</v>
      </c>
      <c r="H88" s="12"/>
      <c r="I88" s="18">
        <f>I37+I43+I52+I73+I84+I86</f>
        <v>156925</v>
      </c>
      <c r="J88" s="12"/>
      <c r="K88" s="18">
        <f>K37+K43+K52+K73+K84+K86</f>
        <v>5526420</v>
      </c>
      <c r="L88" s="12"/>
      <c r="M88" s="18">
        <f>M37+M43+M52+M73+M84+M86</f>
        <v>233405</v>
      </c>
    </row>
    <row r="89" spans="1:13" s="13" customFormat="1" ht="12" customHeight="1">
      <c r="A89" s="12"/>
      <c r="B89" s="12"/>
      <c r="C89" s="12"/>
      <c r="D89" s="12"/>
      <c r="E89" s="20"/>
      <c r="F89" s="12"/>
      <c r="G89" s="20"/>
      <c r="H89" s="12"/>
      <c r="I89" s="20"/>
      <c r="J89" s="12"/>
      <c r="K89" s="20"/>
      <c r="L89" s="12"/>
      <c r="M89" s="20"/>
    </row>
    <row r="90" spans="1:13" s="13" customFormat="1" ht="12" customHeight="1">
      <c r="A90" s="12" t="s">
        <v>64</v>
      </c>
      <c r="B90" s="12"/>
      <c r="C90" s="12"/>
      <c r="D90" s="12"/>
      <c r="E90" s="20"/>
      <c r="F90" s="12"/>
      <c r="G90" s="20"/>
      <c r="H90" s="12"/>
      <c r="I90" s="20"/>
      <c r="J90" s="12"/>
      <c r="K90" s="20"/>
      <c r="L90" s="12"/>
      <c r="M90" s="20"/>
    </row>
    <row r="91" spans="1:13" s="13" customFormat="1" ht="12" customHeight="1">
      <c r="A91" s="12" t="s">
        <v>65</v>
      </c>
      <c r="B91" s="12"/>
      <c r="C91" s="26">
        <f>SUM(E91:M91)</f>
        <v>-129769</v>
      </c>
      <c r="D91" s="12"/>
      <c r="E91" s="27">
        <v>0</v>
      </c>
      <c r="F91" s="12"/>
      <c r="G91" s="27">
        <v>0</v>
      </c>
      <c r="H91" s="12"/>
      <c r="I91" s="27">
        <v>0</v>
      </c>
      <c r="J91" s="12"/>
      <c r="K91" s="27">
        <v>-129769</v>
      </c>
      <c r="L91" s="12"/>
      <c r="M91" s="27">
        <v>0</v>
      </c>
    </row>
    <row r="92" spans="1:13" s="13" customFormat="1" ht="12" customHeight="1">
      <c r="A92" s="12"/>
      <c r="B92" s="12"/>
      <c r="C92" s="19"/>
      <c r="D92" s="12"/>
      <c r="E92" s="20"/>
      <c r="F92" s="12"/>
      <c r="G92" s="20"/>
      <c r="H92" s="12"/>
      <c r="I92" s="20"/>
      <c r="J92" s="12"/>
      <c r="K92" s="20"/>
      <c r="L92" s="12"/>
      <c r="M92" s="20"/>
    </row>
    <row r="93" spans="1:13" s="13" customFormat="1" ht="12" customHeight="1" thickBot="1">
      <c r="A93" s="12" t="s">
        <v>11</v>
      </c>
      <c r="B93" s="12" t="s">
        <v>9</v>
      </c>
      <c r="C93" s="29">
        <f>SUM(E93:M93)</f>
        <v>21074759</v>
      </c>
      <c r="D93" s="12"/>
      <c r="E93" s="29">
        <f>SUM(E88,E91)</f>
        <v>10158671</v>
      </c>
      <c r="F93" s="12"/>
      <c r="G93" s="29">
        <f>SUM(G88,G91)</f>
        <v>5129107</v>
      </c>
      <c r="H93" s="12"/>
      <c r="I93" s="29">
        <f>SUM(I88,I91)</f>
        <v>156925</v>
      </c>
      <c r="J93" s="12"/>
      <c r="K93" s="29">
        <f>SUM(K88,K91)</f>
        <v>5396651</v>
      </c>
      <c r="L93" s="12"/>
      <c r="M93" s="29">
        <f>SUM(M88,M91)</f>
        <v>233405</v>
      </c>
    </row>
    <row r="94" spans="2:13" s="13" customFormat="1" ht="12.75" thickTop="1">
      <c r="B94" s="13" t="s">
        <v>9</v>
      </c>
      <c r="C94" s="30">
        <v>21074758.77</v>
      </c>
      <c r="E94" s="30">
        <v>10158671.43</v>
      </c>
      <c r="G94" s="30">
        <v>5129107.1</v>
      </c>
      <c r="I94" s="30">
        <v>156924.75</v>
      </c>
      <c r="K94" s="30">
        <v>5396650.64</v>
      </c>
      <c r="M94" s="30">
        <v>233404.85</v>
      </c>
    </row>
    <row r="95" spans="3:13" s="13" customFormat="1" ht="12">
      <c r="C95" s="13">
        <f>C94-C93</f>
        <v>-0.23000000044703484</v>
      </c>
      <c r="E95" s="13">
        <f>E94-E93</f>
        <v>0.4299999997019768</v>
      </c>
      <c r="G95" s="13">
        <f>G94-G93</f>
        <v>0.09999999962747097</v>
      </c>
      <c r="I95" s="13">
        <f>I94-I93</f>
        <v>-0.25</v>
      </c>
      <c r="K95" s="13">
        <f>K94-K93</f>
        <v>-0.3600000003352761</v>
      </c>
      <c r="M95" s="13">
        <f>M94-M93</f>
        <v>-0.14999999999417923</v>
      </c>
    </row>
  </sheetData>
  <sheetProtection/>
  <mergeCells count="5">
    <mergeCell ref="C4:F4"/>
    <mergeCell ref="C3:M3"/>
    <mergeCell ref="C5:M5"/>
    <mergeCell ref="C6:M6"/>
    <mergeCell ref="A3:A7"/>
  </mergeCells>
  <conditionalFormatting sqref="A12:M93">
    <cfRule type="expression" priority="1" dxfId="0" stopIfTrue="1">
      <formula>MOD(ROW(),2)=1</formula>
    </cfRule>
  </conditionalFormatting>
  <printOptions horizontalCentered="1"/>
  <pageMargins left="0.7" right="0.7" top="0.75" bottom="0.75" header="0.3" footer="0.3"/>
  <pageSetup fitToHeight="0" fitToWidth="1" horizontalDpi="2400" verticalDpi="2400" orientation="landscape" scale="91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Analysis C-2A</dc:title>
  <dc:subject>Current Unrestriced Expenditures</dc:subject>
  <dc:creator>Accounting Services</dc:creator>
  <cp:keywords>FY 9697 Financial Statements</cp:keywords>
  <dc:description>Annual Financial Statements - Analysis C-2A - Analysis of Current Unrestricted Fund Expenditures - Total must agree with Exhibit C</dc:description>
  <cp:lastModifiedBy>Jen</cp:lastModifiedBy>
  <cp:lastPrinted>2018-08-14T14:30:39Z</cp:lastPrinted>
  <dcterms:created xsi:type="dcterms:W3CDTF">1999-07-27T20:04:28Z</dcterms:created>
  <dcterms:modified xsi:type="dcterms:W3CDTF">2018-11-14T14:36:57Z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369476919</vt:i4>
  </property>
  <property fmtid="{D5CDD505-2E9C-101B-9397-08002B2CF9AE}" pid="3" name="_EmailSubject">
    <vt:lpwstr>LSUA:  C-1, C-2A, C-2B</vt:lpwstr>
  </property>
  <property fmtid="{D5CDD505-2E9C-101B-9397-08002B2CF9AE}" pid="4" name="_AuthorEmail">
    <vt:lpwstr>randallw@lsua.edu</vt:lpwstr>
  </property>
  <property fmtid="{D5CDD505-2E9C-101B-9397-08002B2CF9AE}" pid="5" name="_AuthorEmailDisplayName">
    <vt:lpwstr>Randal Williamson</vt:lpwstr>
  </property>
  <property fmtid="{D5CDD505-2E9C-101B-9397-08002B2CF9AE}" pid="6" name="_PreviousAdHocReviewCycleID">
    <vt:i4>1615302032</vt:i4>
  </property>
  <property fmtid="{D5CDD505-2E9C-101B-9397-08002B2CF9AE}" pid="7" name="_ReviewingToolsShownOnce">
    <vt:lpwstr/>
  </property>
</Properties>
</file>